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filesv\ayagawa\somu\共通\10_財政\☆財政\R6年度\財政関係（庶務）\02_照会\20250314〆_【済】【香川県自治振興課：3.14〆】令和５年度財政状況資料集の作成及び提出について\05_修正回答\"/>
    </mc:Choice>
  </mc:AlternateContent>
  <xr:revisionPtr revIDLastSave="0" documentId="13_ncr:1_{D178BB12-748B-45D7-89E9-67C4B8A21BB8}"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CO36" i="10"/>
  <c r="BE36" i="10"/>
  <c r="AM36" i="10"/>
  <c r="CO35" i="10"/>
  <c r="CO34" i="10"/>
  <c r="BW34" i="10"/>
  <c r="BW35" i="10" s="1"/>
  <c r="BW36" i="10" s="1"/>
  <c r="BW37" i="10" s="1"/>
  <c r="BW38" i="10" s="1"/>
  <c r="C34" i="10"/>
  <c r="C35" i="10" s="1"/>
  <c r="AM34" i="10" l="1"/>
  <c r="AM35" i="10" s="1"/>
  <c r="C36" i="10"/>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<sst xmlns="http://schemas.openxmlformats.org/spreadsheetml/2006/main" count="1119" uniqueCount="569">
  <si>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</si>
  <si>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</si>
  <si>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</si>
  <si>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</si>
  <si>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</si>
  <si>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</si>
  <si>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</si>
  <si>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</si>
  <si>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</si>
  <si>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</si>
  <si>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</si>
  <si>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</si>
  <si>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</si>
  <si>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</si>
  <si>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</si>
  <si>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</si>
  <si>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</si>
  <si>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</si>
  <si>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</si>
  <si>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</si>
  <si>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</si>
  <si>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</si>
  <si>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</si>
  <si>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</si>
  <si>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</si>
  <si>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</si>
  <si>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</si>
  <si>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</si>
  <si>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</si>
  <si>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</si>
  <si>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</si>
  <si>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</si>
  <si>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</si>
  <si>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</si>
  <si>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</si>
  <si>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</si>
  <si>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</si>
  <si>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</si>
  <si>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</si>
  <si>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</si>
  <si>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</si>
  <si>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</si>
  <si>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</si>
  <si>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</si>
  <si>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</si>
  <si>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</si>
  <si>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</si>
  <si>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</si>
  <si>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</si>
  <si>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</si>
  <si>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</si>
  <si>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</si>
  <si>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</si>
  <si>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</si>
  <si>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</si>
  <si>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</si>
  <si>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</si>
  <si>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</si>
  <si>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</si>
  <si>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</si>
  <si>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</si>
  <si>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</si>
  <si>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</si>
  <si>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</si>
  <si>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</si>
  <si>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</si>
  <si>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</si>
  <si>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</si>
  <si>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</si>
  <si>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</si>
  <si>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</si>
  <si>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</si>
  <si>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</si>
  <si>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</si>
  <si>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</si>
  <si>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</si>
  <si>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</si>
  <si>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</si>
  <si>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</si>
  <si>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</si>
  <si>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</si>
  <si>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</si>
  <si>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</si>
  <si>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</si>
  <si>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</si>
  <si>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</si>
  <si>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</si>
  <si>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</si>
  <si>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</si>
  <si>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</si>
  <si>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</si>
  <si>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</si>
  <si>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</si>
  <si>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</si>
  <si>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</si>
  <si>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</si>
  <si>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</si>
  <si>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</si>
  <si>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</si>
  <si>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</si>
  <si>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</si>
  <si>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</si>
  <si>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</si>
  <si>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</si>
  <si>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</si>
  <si>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</si>
  <si>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</si>
  <si>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</si>
  <si>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</si>
  <si>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</si>
  <si>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</si>
  <si>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</si>
  <si>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</si>
  <si>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</si>
  <si>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</si>
  <si>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</si>
  <si>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</si>
  <si>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</si>
  <si>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</si>
  <si>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</si>
  <si>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</si>
  <si>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</si>
  <si>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</si>
  <si>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</si>
  <si>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</si>
  <si>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</si>
  <si>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</si>
  <si>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</si>
  <si>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</si>
  <si>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</si>
  <si>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</si>
  <si>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</si>
  <si>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</si>
  <si>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</si>
  <si>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</si>
  <si>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</si>
  <si>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</si>
  <si>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</si>
  <si>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</si>
  <si>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</si>
  <si>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</si>
  <si>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</si>
  <si>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</si>
  <si>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</si>
  <si>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</si>
  <si>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</si>
  <si>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</si>
  <si>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</si>
  <si>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</si>
  <si>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</si>
  <si>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</si>
  <si>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</si>
  <si>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</si>
  <si>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</si>
  <si>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</si>
  <si>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</si>
  <si>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</si>
  <si>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</si>
  <si>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</si>
  <si>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</si>
  <si>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</si>
  <si>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</si>
  <si>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</si>
  <si>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</si>
  <si>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</si>
  <si>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</si>
  <si>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</si>
  <si>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</si>
  <si>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</si>
  <si>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</si>
  <si>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</si>
  <si>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</si>
  <si>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</si>
  <si>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</si>
  <si>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</si>
  <si>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</si>
  <si>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</si>
  <si>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</si>
  <si>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</si>
  <si>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</si>
  <si>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</si>
  <si>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</si>
  <si>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</si>
  <si>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</si>
  <si>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</si>
  <si>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</si>
  <si>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</si>
  <si>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</si>
  <si>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</si>
  <si>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</si>
  <si>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</si>
  <si>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</si>
  <si>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</si>
  <si>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</si>
  <si>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</si>
  <si>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</si>
  <si>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</si>
  <si>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</si>
  <si>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</si>
  <si>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</si>
  <si>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</si>
  <si>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</si>
  <si>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</si>
  <si>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香川県綾川町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</si>
  <si>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</si>
  <si>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</si>
  <si>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</si>
  <si>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</si>
  <si>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</si>
  <si>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</si>
  <si>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</si>
  <si>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</si>
  <si>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</si>
  <si>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</si>
  <si>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</si>
  <si>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</si>
  <si>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</si>
  <si>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</si>
  <si>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</si>
  <si>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</si>
  <si>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</si>
  <si>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</si>
  <si>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</si>
  <si>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</si>
  <si>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</si>
  <si>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</si>
  <si>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</si>
  <si>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</si>
  <si>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</si>
  <si>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</si>
  <si>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</si>
  <si>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</si>
  <si>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</si>
  <si>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</si>
  <si>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</si>
  <si>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</si>
  <si>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</si>
  <si>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</si>
  <si>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</si>
  <si>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</si>
  <si>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</si>
  <si>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</si>
  <si>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</si>
  <si>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</si>
  <si>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</si>
  <si>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</si>
  <si>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</si>
  <si>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</si>
  <si>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</si>
  <si>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</si>
  <si>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</si>
  <si>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</si>
  <si>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</si>
  <si>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</si>
  <si>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</si>
  <si>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</si>
  <si>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</si>
  <si>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</si>
  <si>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</si>
  <si>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</si>
  <si>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</si>
  <si>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</si>
  <si>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</si>
  <si>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</si>
  <si>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</si>
  <si>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</si>
  <si>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</si>
  <si>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</si>
  <si>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</si>
  <si>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</si>
  <si>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</si>
  <si>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</si>
  <si>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</si>
  <si>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</si>
  <si>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</si>
  <si>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</si>
  <si>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</si>
  <si>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</si>
  <si>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</si>
  <si>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</si>
  <si>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</si>
  <si>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</si>
  <si>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</si>
  <si>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</si>
  <si>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</si>
  <si>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</si>
  <si>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</si>
  <si>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</si>
  <si>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</si>
  <si>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</si>
  <si>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</si>
  <si>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</si>
  <si>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</si>
  <si>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</si>
  <si>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</si>
  <si>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</si>
  <si>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</si>
  <si>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</si>
  <si>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</si>
  <si>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</si>
  <si>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</si>
  <si>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</si>
  <si>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</si>
  <si>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</si>
  <si>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</si>
  <si>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</si>
  <si>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</si>
  <si>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</si>
  <si>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</si>
  <si>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</si>
  <si>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</si>
  <si>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</si>
  <si>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</si>
  <si>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</si>
  <si>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</si>
  <si>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</si>
  <si>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</si>
  <si>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</si>
  <si>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</si>
  <si>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</si>
  <si>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</si>
  <si>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</si>
  <si>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</si>
  <si>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</si>
  <si>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</si>
  <si>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</si>
  <si>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</si>
  <si>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</si>
  <si>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</si>
  <si>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</si>
  <si>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</si>
  <si>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</si>
  <si>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</si>
  <si>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</si>
  <si>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</si>
  <si>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</si>
  <si>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</si>
  <si>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</si>
  <si>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</si>
  <si>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</si>
  <si>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</si>
  <si>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</si>
  <si>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</si>
  <si>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</si>
  <si>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</si>
  <si>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</si>
  <si>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</si>
  <si>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</si>
  <si>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</si>
  <si>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</si>
  <si>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</si>
  <si>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</si>
  <si>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</si>
  <si>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</si>
  <si>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香川県綾川町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</si>
  <si>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</si>
  <si>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</si>
  <si>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</si>
  <si>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</si>
  <si>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</si>
  <si>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</si>
  <si>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</si>
  <si>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</si>
  <si>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</si>
  <si>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</si>
  <si>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</si>
  <si>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</si>
  <si>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</si>
  <si>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</si>
  <si>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</si>
  <si>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</si>
  <si>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</si>
  <si>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</si>
  <si>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</si>
  <si>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</si>
  <si>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</si>
  <si>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</si>
  <si>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</si>
  <si>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</si>
  <si>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</si>
  <si>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</si>
  <si>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</si>
  <si>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</si>
  <si>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</si>
  <si>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</si>
  <si>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</si>
  <si>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</si>
  <si>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</si>
  <si>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</si>
  <si>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</si>
  <si>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</si>
  <si>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</si>
  <si>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</si>
  <si>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</si>
  <si>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</si>
  <si>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</si>
  <si>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</si>
  <si>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</si>
  <si>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</si>
  <si>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</si>
  <si>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</si>
  <si>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</si>
  <si>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</si>
  <si>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</si>
  <si>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</si>
  <si>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</si>
  <si>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</si>
  <si>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</si>
  <si>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</si>
  <si>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</si>
  <si>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</si>
  <si>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</si>
  <si>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</si>
  <si>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</si>
  <si>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</si>
  <si>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</si>
  <si>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</si>
  <si>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</si>
  <si>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</si>
  <si>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</si>
  <si>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</si>
  <si>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</si>
  <si>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</si>
  <si>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</si>
  <si>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</si>
  <si>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</si>
  <si>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</si>
  <si>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</si>
  <si>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</si>
  <si>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</si>
  <si>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</si>
  <si>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</si>
  <si>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</si>
  <si>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</si>
  <si>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</si>
  <si>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</si>
  <si>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</si>
  <si>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</si>
  <si>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</si>
  <si>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</si>
  <si>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</si>
  <si>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</si>
  <si>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</si>
  <si>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</si>
  <si>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</si>
  <si>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</si>
  <si>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</si>
  <si>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</si>
  <si>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</si>
  <si>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</si>
  <si>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</si>
  <si>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</si>
  <si>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</si>
  <si>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</si>
  <si>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</si>
  <si>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</si>
  <si>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</si>
  <si>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</si>
  <si>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</si>
  <si>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</si>
  <si>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</si>
  <si>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</si>
  <si>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</si>
  <si>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</si>
  <si>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</si>
  <si>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</si>
  <si>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</si>
  <si>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</si>
  <si>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</si>
  <si>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</si>
  <si>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</si>
  <si>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</si>
  <si>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</si>
  <si>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</si>
  <si>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</si>
  <si>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</si>
  <si>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</si>
  <si>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</si>
  <si>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</si>
  <si>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</si>
  <si>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</si>
  <si>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</si>
  <si>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</si>
  <si>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</si>
  <si>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</si>
  <si>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</si>
  <si>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</si>
  <si>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</si>
  <si>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</si>
  <si>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</si>
  <si>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</si>
  <si>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</si>
  <si>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</si>
  <si>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</si>
  <si>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</si>
  <si>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</si>
  <si>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</si>
  <si>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</si>
  <si>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</si>
  <si>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</si>
  <si>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</si>
  <si>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</si>
  <si>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</si>
  <si>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</si>
  <si>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</si>
  <si>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</si>
  <si>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</si>
  <si>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</si>
  <si>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</si>
  <si>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</si>
  <si>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</si>
  <si>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</si>
  <si>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</si>
  <si>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</si>
  <si>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</si>
  <si>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</si>
  <si>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</si>
  <si>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</si>
  <si>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</si>
  <si>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</si>
  <si>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</si>
  <si>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</si>
  <si>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</si>
  <si>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</si>
  <si>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</si>
  <si>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</si>
  <si>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</si>
  <si>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</si>
  <si>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</si>
  <si>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</si>
  <si>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</si>
  <si>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</si>
  <si>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</si>
  <si>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</si>
  <si>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</si>
  <si>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</si>
  <si>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</si>
  <si>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5.50</t>
  </si>
  <si>
    <t>▲ 8.88</t>
  </si>
  <si>
    <t>▲ 17.52</t>
  </si>
  <si>
    <t>▲ 10.56</t>
  </si>
  <si>
    <t>国民健康保険陶病院事業会計</t>
  </si>
  <si>
    <t>一般会計</t>
  </si>
  <si>
    <t>介護保険特別会計</t>
  </si>
  <si>
    <t>介護老人保健施設事業会計</t>
  </si>
  <si>
    <t>下水道事業特別会計</t>
  </si>
  <si>
    <t>国民健康保険特別会計</t>
  </si>
  <si>
    <t>国民健康保険診療所特別会計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</si>
  <si>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</si>
  <si>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</si>
  <si>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</si>
  <si>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</si>
  <si>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</si>
  <si>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</si>
  <si>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</si>
  <si>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</si>
  <si>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10"/>
  </si>
  <si>
    <t>香川県市町総合事務組合</t>
  </si>
  <si>
    <t>香川県後期高齢者医療広域連合（一般会計）</t>
  </si>
  <si>
    <t>香川県後期高齢者医療広域連合（後期高齢者医療事業）</t>
  </si>
  <si>
    <t>香川県広域水道企業団（水道事業会計）</t>
  </si>
  <si>
    <t>香川県広域水道企業団（工業用水道事業会計）</t>
  </si>
  <si>
    <t>有限会社綾歌南部農業振興公社</t>
    <rPh sb="0" eb="2">
      <t>ユウゲン</t>
    </rPh>
    <rPh sb="2" eb="4">
      <t>カイシャ</t>
    </rPh>
    <rPh sb="4" eb="6">
      <t>アヤウタ</t>
    </rPh>
    <rPh sb="6" eb="8">
      <t>ナンブ</t>
    </rPh>
    <rPh sb="8" eb="10">
      <t>ノウギョウ</t>
    </rPh>
    <rPh sb="10" eb="12">
      <t>シンコウ</t>
    </rPh>
    <rPh sb="12" eb="14">
      <t>コウシャ</t>
    </rPh>
    <phoneticPr fontId="10"/>
  </si>
  <si>
    <t>法適用企業</t>
    <rPh sb="0" eb="1">
      <t>ホウ</t>
    </rPh>
    <rPh sb="1" eb="3">
      <t>テキヨウ</t>
    </rPh>
    <rPh sb="3" eb="5">
      <t>キギョウ</t>
    </rPh>
    <phoneticPr fontId="10"/>
  </si>
  <si>
    <t>公共施設等長寿命化基金</t>
  </si>
  <si>
    <t>地域振興基金</t>
  </si>
  <si>
    <t>子育て支援基金</t>
  </si>
  <si>
    <t>学校施設整備基金</t>
    <phoneticPr fontId="2"/>
  </si>
  <si>
    <t>塵埃埋立場建設基金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</si>
</sst>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792-4D3F-BF2B-AF8834A858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75491</c:v>
                </c:pt>
                <c:pt idx="1">
                  <c:v>76907</c:v>
                </c:pt>
                <c:pt idx="2">
                  <c:v>33453</c:v>
                </c:pt>
                <c:pt idx="3">
                  <c:v>39788</c:v>
                </c:pt>
                <c:pt idx="4">
                  <c:v>53988</c:v>
                </c:pt>
              </c:numCache>
            </c:numRef>
          </c:val>
          <c:smooth val="0"/>
          <c:extLst>
            <c:ext xmlns:c16="http://schemas.microsoft.com/office/drawing/2014/chart" uri="{C3380CC4-5D6E-409C-BE32-E72D297353CC}">
              <c16:uniqueId val="{00000001-4792-4D3F-BF2B-AF8834A858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9.64</c:v>
                </c:pt>
                <c:pt idx="1">
                  <c:v>7.12</c:v>
                </c:pt>
                <c:pt idx="2">
                  <c:v>9.16</c:v>
                </c:pt>
                <c:pt idx="3">
                  <c:v>5.81</c:v>
                </c:pt>
                <c:pt idx="4">
                  <c:v>8.64</c:v>
                </c:pt>
              </c:numCache>
            </c:numRef>
          </c:val>
          <c:extLst>
            <c:ext xmlns:c16="http://schemas.microsoft.com/office/drawing/2014/chart" uri="{C3380CC4-5D6E-409C-BE32-E72D297353CC}">
              <c16:uniqueId val="{00000000-F9CC-48C1-B541-BAB0D82F01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74.819999999999993</c:v>
                </c:pt>
                <c:pt idx="1">
                  <c:v>71.97</c:v>
                </c:pt>
                <c:pt idx="2">
                  <c:v>74.78</c:v>
                </c:pt>
                <c:pt idx="3">
                  <c:v>71.95</c:v>
                </c:pt>
                <c:pt idx="4">
                  <c:v>61.95</c:v>
                </c:pt>
              </c:numCache>
            </c:numRef>
          </c:val>
          <c:extLst>
            <c:ext xmlns:c16="http://schemas.microsoft.com/office/drawing/2014/chart" uri="{C3380CC4-5D6E-409C-BE32-E72D297353CC}">
              <c16:uniqueId val="{00000001-F9CC-48C1-B541-BAB0D82F01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c:v>
                </c:pt>
                <c:pt idx="1">
                  <c:v>-8.8800000000000008</c:v>
                </c:pt>
                <c:pt idx="2">
                  <c:v>2.66</c:v>
                </c:pt>
                <c:pt idx="3">
                  <c:v>-17.52</c:v>
                </c:pt>
                <c:pt idx="4">
                  <c:v>-10.56</c:v>
                </c:pt>
              </c:numCache>
            </c:numRef>
          </c:val>
          <c:smooth val="0"/>
          <c:extLst>
            <c:ext xmlns:c16="http://schemas.microsoft.com/office/drawing/2014/chart" uri="{C3380CC4-5D6E-409C-BE32-E72D297353CC}">
              <c16:uniqueId val="{00000002-F9CC-48C1-B541-BAB0D82F01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0.06</c:v>
                </c:pt>
                <c:pt idx="4">
                  <c:v>#N/A</c:v>
                </c:pt>
                <c:pt idx="5">
                  <c:v>0.04</c:v>
                </c:pt>
                <c:pt idx="6">
                  <c:v>#N/A</c:v>
                </c:pt>
                <c:pt idx="7">
                  <c:v>0.05</c:v>
                </c:pt>
                <c:pt idx="8">
                  <c:v>#N/A</c:v>
                </c:pt>
                <c:pt idx="9">
                  <c:v>0.03</c:v>
                </c:pt>
              </c:numCache>
            </c:numRef>
          </c:val>
          <c:extLst>
            <c:ext xmlns:c16="http://schemas.microsoft.com/office/drawing/2014/chart" uri="{C3380CC4-5D6E-409C-BE32-E72D297353CC}">
              <c16:uniqueId val="{00000000-94ED-4338-A615-26BD5910FF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ED-4338-A615-26BD5910FF6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0.04</c:v>
                </c:pt>
                <c:pt idx="6">
                  <c:v>#N/A</c:v>
                </c:pt>
                <c:pt idx="7">
                  <c:v>7.0000000000000007E-2</c:v>
                </c:pt>
                <c:pt idx="8">
                  <c:v>#N/A</c:v>
                </c:pt>
                <c:pt idx="9">
                  <c:v>0.12</c:v>
                </c:pt>
              </c:numCache>
            </c:numRef>
          </c:val>
          <c:extLst>
            <c:ext xmlns:c16="http://schemas.microsoft.com/office/drawing/2014/chart" uri="{C3380CC4-5D6E-409C-BE32-E72D297353CC}">
              <c16:uniqueId val="{00000002-94ED-4338-A615-26BD5910FF6E}"/>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c:v>
                </c:pt>
                <c:pt idx="4">
                  <c:v>#N/A</c:v>
                </c:pt>
                <c:pt idx="5">
                  <c:v>0.18</c:v>
                </c:pt>
                <c:pt idx="6">
                  <c:v>#N/A</c:v>
                </c:pt>
                <c:pt idx="7">
                  <c:v>0.31</c:v>
                </c:pt>
                <c:pt idx="8">
                  <c:v>#N/A</c:v>
                </c:pt>
                <c:pt idx="9">
                  <c:v>0.33</c:v>
                </c:pt>
              </c:numCache>
            </c:numRef>
          </c:val>
          <c:extLst>
            <c:ext xmlns:c16="http://schemas.microsoft.com/office/drawing/2014/chart" uri="{C3380CC4-5D6E-409C-BE32-E72D297353CC}">
              <c16:uniqueId val="{00000003-94ED-4338-A615-26BD5910FF6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0.19</c:v>
                </c:pt>
                <c:pt idx="4">
                  <c:v>#N/A</c:v>
                </c:pt>
                <c:pt idx="5">
                  <c:v>0.08</c:v>
                </c:pt>
                <c:pt idx="6">
                  <c:v>#N/A</c:v>
                </c:pt>
                <c:pt idx="7">
                  <c:v>0.24</c:v>
                </c:pt>
                <c:pt idx="8">
                  <c:v>#N/A</c:v>
                </c:pt>
                <c:pt idx="9">
                  <c:v>0.35</c:v>
                </c:pt>
              </c:numCache>
            </c:numRef>
          </c:val>
          <c:extLst>
            <c:ext xmlns:c16="http://schemas.microsoft.com/office/drawing/2014/chart" uri="{C3380CC4-5D6E-409C-BE32-E72D297353CC}">
              <c16:uniqueId val="{00000004-94ED-4338-A615-26BD5910FF6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0.34</c:v>
                </c:pt>
                <c:pt idx="4">
                  <c:v>#N/A</c:v>
                </c:pt>
                <c:pt idx="5">
                  <c:v>0.25</c:v>
                </c:pt>
                <c:pt idx="6">
                  <c:v>#N/A</c:v>
                </c:pt>
                <c:pt idx="7">
                  <c:v>0.24</c:v>
                </c:pt>
                <c:pt idx="8">
                  <c:v>#N/A</c:v>
                </c:pt>
                <c:pt idx="9">
                  <c:v>0.61</c:v>
                </c:pt>
              </c:numCache>
            </c:numRef>
          </c:val>
          <c:extLst>
            <c:ext xmlns:c16="http://schemas.microsoft.com/office/drawing/2014/chart" uri="{C3380CC4-5D6E-409C-BE32-E72D297353CC}">
              <c16:uniqueId val="{00000005-94ED-4338-A615-26BD5910FF6E}"/>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0.86</c:v>
                </c:pt>
                <c:pt idx="4">
                  <c:v>#N/A</c:v>
                </c:pt>
                <c:pt idx="5">
                  <c:v>0.93</c:v>
                </c:pt>
                <c:pt idx="6">
                  <c:v>#N/A</c:v>
                </c:pt>
                <c:pt idx="7">
                  <c:v>0.96</c:v>
                </c:pt>
                <c:pt idx="8">
                  <c:v>#N/A</c:v>
                </c:pt>
                <c:pt idx="9">
                  <c:v>0.94</c:v>
                </c:pt>
              </c:numCache>
            </c:numRef>
          </c:val>
          <c:extLst>
            <c:ext xmlns:c16="http://schemas.microsoft.com/office/drawing/2014/chart" uri="{C3380CC4-5D6E-409C-BE32-E72D297353CC}">
              <c16:uniqueId val="{00000006-94ED-4338-A615-26BD5910FF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1.53</c:v>
                </c:pt>
                <c:pt idx="2">
                  <c:v>#N/A</c:v>
                </c:pt>
                <c:pt idx="3">
                  <c:v>1.75</c:v>
                </c:pt>
                <c:pt idx="4">
                  <c:v>#N/A</c:v>
                </c:pt>
                <c:pt idx="5">
                  <c:v>1.64</c:v>
                </c:pt>
                <c:pt idx="6">
                  <c:v>#N/A</c:v>
                </c:pt>
                <c:pt idx="7">
                  <c:v>2.4</c:v>
                </c:pt>
                <c:pt idx="8">
                  <c:v>#N/A</c:v>
                </c:pt>
                <c:pt idx="9">
                  <c:v>2.85</c:v>
                </c:pt>
              </c:numCache>
            </c:numRef>
          </c:val>
          <c:extLst>
            <c:ext xmlns:c16="http://schemas.microsoft.com/office/drawing/2014/chart" uri="{C3380CC4-5D6E-409C-BE32-E72D297353CC}">
              <c16:uniqueId val="{00000007-94ED-4338-A615-26BD5910FF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9.58</c:v>
                </c:pt>
                <c:pt idx="2">
                  <c:v>#N/A</c:v>
                </c:pt>
                <c:pt idx="3">
                  <c:v>7.05</c:v>
                </c:pt>
                <c:pt idx="4">
                  <c:v>#N/A</c:v>
                </c:pt>
                <c:pt idx="5">
                  <c:v>9.11</c:v>
                </c:pt>
                <c:pt idx="6">
                  <c:v>#N/A</c:v>
                </c:pt>
                <c:pt idx="7">
                  <c:v>5.76</c:v>
                </c:pt>
                <c:pt idx="8">
                  <c:v>#N/A</c:v>
                </c:pt>
                <c:pt idx="9">
                  <c:v>8.61</c:v>
                </c:pt>
              </c:numCache>
            </c:numRef>
          </c:val>
          <c:extLst>
            <c:ext xmlns:c16="http://schemas.microsoft.com/office/drawing/2014/chart" uri="{C3380CC4-5D6E-409C-BE32-E72D297353CC}">
              <c16:uniqueId val="{00000008-94ED-4338-A615-26BD5910FF6E}"/>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36.799999999999997</c:v>
                </c:pt>
                <c:pt idx="2">
                  <c:v>#N/A</c:v>
                </c:pt>
                <c:pt idx="3">
                  <c:v>34.950000000000003</c:v>
                </c:pt>
                <c:pt idx="4">
                  <c:v>#N/A</c:v>
                </c:pt>
                <c:pt idx="5">
                  <c:v>34.43</c:v>
                </c:pt>
                <c:pt idx="6">
                  <c:v>#N/A</c:v>
                </c:pt>
                <c:pt idx="7">
                  <c:v>35.15</c:v>
                </c:pt>
                <c:pt idx="8">
                  <c:v>#N/A</c:v>
                </c:pt>
                <c:pt idx="9">
                  <c:v>34.03</c:v>
                </c:pt>
              </c:numCache>
            </c:numRef>
          </c:val>
          <c:extLst>
            <c:ext xmlns:c16="http://schemas.microsoft.com/office/drawing/2014/chart" uri="{C3380CC4-5D6E-409C-BE32-E72D297353CC}">
              <c16:uniqueId val="{00000009-94ED-4338-A615-26BD5910FF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754</c:v>
                </c:pt>
                <c:pt idx="5">
                  <c:v>756</c:v>
                </c:pt>
                <c:pt idx="8">
                  <c:v>778</c:v>
                </c:pt>
                <c:pt idx="11">
                  <c:v>744</c:v>
                </c:pt>
                <c:pt idx="14">
                  <c:v>728</c:v>
                </c:pt>
              </c:numCache>
            </c:numRef>
          </c:val>
          <c:extLst>
            <c:ext xmlns:c16="http://schemas.microsoft.com/office/drawing/2014/chart" uri="{C3380CC4-5D6E-409C-BE32-E72D297353CC}">
              <c16:uniqueId val="{00000000-9A9C-4FB8-9D57-BDEBA44784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9C-4FB8-9D57-BDEBA44784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3</c:v>
                </c:pt>
                <c:pt idx="9">
                  <c:v>3</c:v>
                </c:pt>
                <c:pt idx="12">
                  <c:v>11</c:v>
                </c:pt>
              </c:numCache>
            </c:numRef>
          </c:val>
          <c:extLst>
            <c:ext xmlns:c16="http://schemas.microsoft.com/office/drawing/2014/chart" uri="{C3380CC4-5D6E-409C-BE32-E72D297353CC}">
              <c16:uniqueId val="{00000002-9A9C-4FB8-9D57-BDEBA44784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9C-4FB8-9D57-BDEBA44784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262</c:v>
                </c:pt>
                <c:pt idx="6">
                  <c:v>268</c:v>
                </c:pt>
                <c:pt idx="9">
                  <c:v>271</c:v>
                </c:pt>
                <c:pt idx="12">
                  <c:v>299</c:v>
                </c:pt>
              </c:numCache>
            </c:numRef>
          </c:val>
          <c:extLst>
            <c:ext xmlns:c16="http://schemas.microsoft.com/office/drawing/2014/chart" uri="{C3380CC4-5D6E-409C-BE32-E72D297353CC}">
              <c16:uniqueId val="{00000004-9A9C-4FB8-9D57-BDEBA44784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9C-4FB8-9D57-BDEBA44784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9C-4FB8-9D57-BDEBA44784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345</c:v>
                </c:pt>
                <c:pt idx="3">
                  <c:v>337</c:v>
                </c:pt>
                <c:pt idx="6">
                  <c:v>361</c:v>
                </c:pt>
                <c:pt idx="9">
                  <c:v>301</c:v>
                </c:pt>
                <c:pt idx="12">
                  <c:v>317</c:v>
                </c:pt>
              </c:numCache>
            </c:numRef>
          </c:val>
          <c:extLst>
            <c:ext xmlns:c16="http://schemas.microsoft.com/office/drawing/2014/chart" uri="{C3380CC4-5D6E-409C-BE32-E72D297353CC}">
              <c16:uniqueId val="{00000007-9A9C-4FB8-9D57-BDEBA44784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-149</c:v>
                </c:pt>
                <c:pt idx="2">
                  <c:v>#N/A</c:v>
                </c:pt>
                <c:pt idx="3">
                  <c:v>#N/A</c:v>
                </c:pt>
                <c:pt idx="4">
                  <c:v>-155</c:v>
                </c:pt>
                <c:pt idx="5">
                  <c:v>#N/A</c:v>
                </c:pt>
                <c:pt idx="6">
                  <c:v>#N/A</c:v>
                </c:pt>
                <c:pt idx="7">
                  <c:v>-146</c:v>
                </c:pt>
                <c:pt idx="8">
                  <c:v>#N/A</c:v>
                </c:pt>
                <c:pt idx="9">
                  <c:v>#N/A</c:v>
                </c:pt>
                <c:pt idx="10">
                  <c:v>-169</c:v>
                </c:pt>
                <c:pt idx="11">
                  <c:v>#N/A</c:v>
                </c:pt>
                <c:pt idx="12">
                  <c:v>#N/A</c:v>
                </c:pt>
                <c:pt idx="13">
                  <c:v>-101</c:v>
                </c:pt>
                <c:pt idx="14">
                  <c:v>#N/A</c:v>
                </c:pt>
              </c:numCache>
            </c:numRef>
          </c:val>
          <c:smooth val="0"/>
          <c:extLst>
            <c:ext xmlns:c16="http://schemas.microsoft.com/office/drawing/2014/chart" uri="{C3380CC4-5D6E-409C-BE32-E72D297353CC}">
              <c16:uniqueId val="{00000008-9A9C-4FB8-9D57-BDEBA44784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9079</c:v>
                </c:pt>
                <c:pt idx="5">
                  <c:v>8943</c:v>
                </c:pt>
                <c:pt idx="8">
                  <c:v>8650</c:v>
                </c:pt>
                <c:pt idx="11">
                  <c:v>8542</c:v>
                </c:pt>
                <c:pt idx="14">
                  <c:v>8484</c:v>
                </c:pt>
              </c:numCache>
            </c:numRef>
          </c:val>
          <c:extLst>
            <c:ext xmlns:c16="http://schemas.microsoft.com/office/drawing/2014/chart" uri="{C3380CC4-5D6E-409C-BE32-E72D297353CC}">
              <c16:uniqueId val="{00000000-AC17-4D14-8179-4CFBBE8D58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c:v>
                </c:pt>
                <c:pt idx="5">
                  <c:v>21</c:v>
                </c:pt>
                <c:pt idx="8">
                  <c:v>14</c:v>
                </c:pt>
                <c:pt idx="11">
                  <c:v>8</c:v>
                </c:pt>
                <c:pt idx="14">
                  <c:v>5</c:v>
                </c:pt>
              </c:numCache>
            </c:numRef>
          </c:val>
          <c:extLst>
            <c:ext xmlns:c16="http://schemas.microsoft.com/office/drawing/2014/chart" uri="{C3380CC4-5D6E-409C-BE32-E72D297353CC}">
              <c16:uniqueId val="{00000001-AC17-4D14-8179-4CFBBE8D58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8459</c:v>
                </c:pt>
                <c:pt idx="5">
                  <c:v>8942</c:v>
                </c:pt>
                <c:pt idx="8">
                  <c:v>10007</c:v>
                </c:pt>
                <c:pt idx="11">
                  <c:v>10780</c:v>
                </c:pt>
                <c:pt idx="14">
                  <c:v>11135</c:v>
                </c:pt>
              </c:numCache>
            </c:numRef>
          </c:val>
          <c:extLst>
            <c:ext xmlns:c16="http://schemas.microsoft.com/office/drawing/2014/chart" uri="{C3380CC4-5D6E-409C-BE32-E72D297353CC}">
              <c16:uniqueId val="{00000002-AC17-4D14-8179-4CFBBE8D58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17-4D14-8179-4CFBBE8D58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17-4D14-8179-4CFBBE8D58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17-4D14-8179-4CFBBE8D58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1251</c:v>
                </c:pt>
                <c:pt idx="3">
                  <c:v>1077</c:v>
                </c:pt>
                <c:pt idx="6">
                  <c:v>1198</c:v>
                </c:pt>
                <c:pt idx="9">
                  <c:v>933</c:v>
                </c:pt>
                <c:pt idx="12">
                  <c:v>927</c:v>
                </c:pt>
              </c:numCache>
            </c:numRef>
          </c:val>
          <c:extLst>
            <c:ext xmlns:c16="http://schemas.microsoft.com/office/drawing/2014/chart" uri="{C3380CC4-5D6E-409C-BE32-E72D297353CC}">
              <c16:uniqueId val="{00000006-AC17-4D14-8179-4CFBBE8D58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C17-4D14-8179-4CFBBE8D58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2718</c:v>
                </c:pt>
                <c:pt idx="3">
                  <c:v>2544</c:v>
                </c:pt>
                <c:pt idx="6">
                  <c:v>2379</c:v>
                </c:pt>
                <c:pt idx="9">
                  <c:v>2229</c:v>
                </c:pt>
                <c:pt idx="12">
                  <c:v>2113</c:v>
                </c:pt>
              </c:numCache>
            </c:numRef>
          </c:val>
          <c:extLst>
            <c:ext xmlns:c16="http://schemas.microsoft.com/office/drawing/2014/chart" uri="{C3380CC4-5D6E-409C-BE32-E72D297353CC}">
              <c16:uniqueId val="{00000008-AC17-4D14-8179-4CFBBE8D58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17-4D14-8179-4CFBBE8D58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4044</c:v>
                </c:pt>
                <c:pt idx="3">
                  <c:v>4062</c:v>
                </c:pt>
                <c:pt idx="6">
                  <c:v>3879</c:v>
                </c:pt>
                <c:pt idx="9">
                  <c:v>4249</c:v>
                </c:pt>
                <c:pt idx="12">
                  <c:v>4768</c:v>
                </c:pt>
              </c:numCache>
            </c:numRef>
          </c:val>
          <c:extLst>
            <c:ext xmlns:c16="http://schemas.microsoft.com/office/drawing/2014/chart" uri="{C3380CC4-5D6E-409C-BE32-E72D297353CC}">
              <c16:uniqueId val="{0000000A-AC17-4D14-8179-4CFBBE8D58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17-4D14-8179-4CFBBE8D58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5414</c:v>
                </c:pt>
                <c:pt idx="1">
                  <c:v>5042</c:v>
                </c:pt>
                <c:pt idx="2">
                  <c:v>4427</c:v>
                </c:pt>
              </c:numCache>
            </c:numRef>
          </c:val>
          <c:extLst>
            <c:ext xmlns:c16="http://schemas.microsoft.com/office/drawing/2014/chart" uri="{C3380CC4-5D6E-409C-BE32-E72D297353CC}">
              <c16:uniqueId val="{00000000-301B-4ED6-9378-6A7EAA093D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777</c:v>
                </c:pt>
                <c:pt idx="1">
                  <c:v>781</c:v>
                </c:pt>
                <c:pt idx="2">
                  <c:v>787</c:v>
                </c:pt>
              </c:numCache>
            </c:numRef>
          </c:val>
          <c:extLst>
            <c:ext xmlns:c16="http://schemas.microsoft.com/office/drawing/2014/chart" uri="{C3380CC4-5D6E-409C-BE32-E72D297353CC}">
              <c16:uniqueId val="{00000001-301B-4ED6-9378-6A7EAA093D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2915</c:v>
                </c:pt>
                <c:pt idx="1">
                  <c:v>4271</c:v>
                </c:pt>
                <c:pt idx="2">
                  <c:v>5493</c:v>
                </c:pt>
              </c:numCache>
            </c:numRef>
          </c:val>
          <c:extLst>
            <c:ext xmlns:c16="http://schemas.microsoft.com/office/drawing/2014/chart" uri="{C3380CC4-5D6E-409C-BE32-E72D297353CC}">
              <c16:uniqueId val="{00000002-301B-4ED6-9378-6A7EAA093D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人口の減少や全国平均を上回る高齢化率などを要因として、類似団体平均を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ポイント下回っている。このことから、事務事業の見直し、民間活力の活用など行政の効率化に努めることにより、財政の健全化を図っていく。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４次行政改革大綱に基づき地方債の新規発行の抑制などに努めていることから、類似団体平均を下回っている。今後も引き続き、事務事業の見直しを進め、優先度の低い事務事業について計画的に廃止・縮小を実施することで経常経費の削減に努め、財政の弾力性を保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73660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2641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15875</xdr:rowOff>
    </xdr:from>
    <xdr:to>
      <xdr:col>19</xdr:col>
      <xdr:colOff>133350</xdr:colOff>
      <xdr:row>60</xdr:row>
      <xdr:rowOff>73660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314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3142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121920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6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136525</xdr:rowOff>
    </xdr:from>
    <xdr:to>
      <xdr:col>15</xdr:col>
      <xdr:colOff>133350</xdr:colOff>
      <xdr:row>59</xdr:row>
      <xdr:rowOff>66675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76852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人当たりの金額が、類似団体平均に比べ</a:t>
          </a:r>
          <a:r>
            <a:rPr kumimoji="1" lang="en-US" altLang="ja-JP" sz="1050">
              <a:latin typeface="ＭＳ Ｐゴシック" panose="020B0600070205080204" pitchFamily="50" charset="-128"/>
              <a:ea typeface="ＭＳ Ｐゴシック" panose="020B0600070205080204" pitchFamily="50" charset="-128"/>
            </a:rPr>
            <a:t>41,980</a:t>
          </a:r>
          <a:r>
            <a:rPr kumimoji="1" lang="ja-JP" altLang="en-US" sz="1050">
              <a:latin typeface="ＭＳ Ｐゴシック" panose="020B0600070205080204" pitchFamily="50" charset="-128"/>
              <a:ea typeface="ＭＳ Ｐゴシック" panose="020B0600070205080204" pitchFamily="50" charset="-128"/>
            </a:rPr>
            <a:t>円上回っている。</a:t>
          </a:r>
        </a:p>
        <a:p>
          <a:r>
            <a:rPr kumimoji="1" lang="ja-JP" altLang="en-US" sz="1050">
              <a:latin typeface="ＭＳ Ｐゴシック" panose="020B0600070205080204" pitchFamily="50" charset="-128"/>
              <a:ea typeface="ＭＳ Ｐゴシック" panose="020B0600070205080204" pitchFamily="50" charset="-128"/>
            </a:rPr>
            <a:t>　人件費については、こども園や観光施設などの施設運営を直営で行っていることに起因しており、維持補修費については、老朽化している公共施設等の修繕費用である。</a:t>
          </a:r>
        </a:p>
        <a:p>
          <a:r>
            <a:rPr kumimoji="1" lang="ja-JP" altLang="en-US" sz="1050">
              <a:latin typeface="ＭＳ Ｐゴシック" panose="020B0600070205080204" pitchFamily="50" charset="-128"/>
              <a:ea typeface="ＭＳ Ｐゴシック" panose="020B0600070205080204" pitchFamily="50" charset="-128"/>
            </a:rPr>
            <a:t>　今後、人件費については、民間でも実施可能なものは、指定管理者制度の導入などにより委託化を進め、コストの縮減を図っていく。また、維持補修費については、公共施設等総合管理計画及び個別計画に基づき計画的に施設の統廃合を実施することで、年度間における経費の均等化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39016</xdr:rowOff>
    </xdr:from>
    <xdr:to>
      <xdr:col>23</xdr:col>
      <xdr:colOff>133350</xdr:colOff>
      <xdr:row>83</xdr:row>
      <xdr:rowOff>47766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69366"/>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37781</xdr:rowOff>
    </xdr:from>
    <xdr:to>
      <xdr:col>19</xdr:col>
      <xdr:colOff>133350</xdr:colOff>
      <xdr:row>83</xdr:row>
      <xdr:rowOff>39016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68131"/>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128425</xdr:rowOff>
    </xdr:from>
    <xdr:to>
      <xdr:col>15</xdr:col>
      <xdr:colOff>82550</xdr:colOff>
      <xdr:row>83</xdr:row>
      <xdr:rowOff>37781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87325"/>
          <a:ext cx="889000" cy="8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74233</xdr:rowOff>
    </xdr:from>
    <xdr:to>
      <xdr:col>11</xdr:col>
      <xdr:colOff>31750</xdr:colOff>
      <xdr:row>82</xdr:row>
      <xdr:rowOff>128425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3133"/>
          <a:ext cx="8890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168416</xdr:rowOff>
    </xdr:from>
    <xdr:to>
      <xdr:col>23</xdr:col>
      <xdr:colOff>184150</xdr:colOff>
      <xdr:row>83</xdr:row>
      <xdr:rowOff>98566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140493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159666</xdr:rowOff>
    </xdr:from>
    <xdr:to>
      <xdr:col>19</xdr:col>
      <xdr:colOff>184150</xdr:colOff>
      <xdr:row>83</xdr:row>
      <xdr:rowOff>89816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74593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04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158431</xdr:rowOff>
    </xdr:from>
    <xdr:to>
      <xdr:col>15</xdr:col>
      <xdr:colOff>133350</xdr:colOff>
      <xdr:row>83</xdr:row>
      <xdr:rowOff>88581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73358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0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77625</xdr:rowOff>
    </xdr:from>
    <xdr:to>
      <xdr:col>11</xdr:col>
      <xdr:colOff>82550</xdr:colOff>
      <xdr:row>83</xdr:row>
      <xdr:rowOff>7775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164002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23433</xdr:rowOff>
    </xdr:from>
    <xdr:to>
      <xdr:col>7</xdr:col>
      <xdr:colOff>31750</xdr:colOff>
      <xdr:row>82</xdr:row>
      <xdr:rowOff>125033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109810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ポイント高い数値となっている。今後も人事評価制度の活用等により、給与の適正化に努める。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61384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115005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524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地方分権改革などにより、地方公共団体の役割が増加していることから、積極的な採用を行うことで、類似団体平均を</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人上回ることとなった。</a:t>
          </a:r>
        </a:p>
        <a:p>
          <a:r>
            <a:rPr kumimoji="1" lang="ja-JP" altLang="en-US" sz="1300">
              <a:latin typeface="ＭＳ Ｐゴシック" panose="020B0600070205080204" pitchFamily="50" charset="-128"/>
              <a:ea typeface="ＭＳ Ｐゴシック" panose="020B0600070205080204" pitchFamily="50" charset="-128"/>
            </a:rPr>
            <a:t>　今後、民間活力を活用するとともに、一定の職員数を確保・維持していくことが必要と考えており、個々の職員の質の向上にも努めつつ、適切な定員管理の実施に努めていく。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146050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31326"/>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144326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33083"/>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35741</xdr:rowOff>
    </xdr:from>
    <xdr:to>
      <xdr:col>72</xdr:col>
      <xdr:colOff>203200</xdr:colOff>
      <xdr:row>60</xdr:row>
      <xdr:rowOff>46083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35741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688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過去からの起債抑制策により類似団体平均を下回っている。令和４年度から令和８年度について、第４次行政改革大綱で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年間における地方債発行額を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億円以下（ただし臨時財政対策債や有利な起債については除く）としており、引き続き発行抑制に努める。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64770</xdr:rowOff>
    </xdr:from>
    <xdr:to>
      <xdr:col>81</xdr:col>
      <xdr:colOff>44450</xdr:colOff>
      <xdr:row>36</xdr:row>
      <xdr:rowOff>82867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23697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64770</xdr:rowOff>
    </xdr:from>
    <xdr:to>
      <xdr:col>77</xdr:col>
      <xdr:colOff>44450</xdr:colOff>
      <xdr:row>36</xdr:row>
      <xdr:rowOff>64770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64770</xdr:rowOff>
    </xdr:from>
    <xdr:to>
      <xdr:col>72</xdr:col>
      <xdr:colOff>203200</xdr:colOff>
      <xdr:row>36</xdr:row>
      <xdr:rowOff>64770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64770</xdr:rowOff>
    </xdr:from>
    <xdr:to>
      <xdr:col>68</xdr:col>
      <xdr:colOff>152400</xdr:colOff>
      <xdr:row>36</xdr:row>
      <xdr:rowOff>82867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23697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32067</xdr:rowOff>
    </xdr:from>
    <xdr:to>
      <xdr:col>81</xdr:col>
      <xdr:colOff>95250</xdr:colOff>
      <xdr:row>36</xdr:row>
      <xdr:rowOff>133667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124794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13970</xdr:rowOff>
    </xdr:from>
    <xdr:to>
      <xdr:col>77</xdr:col>
      <xdr:colOff>95250</xdr:colOff>
      <xdr:row>36</xdr:row>
      <xdr:rowOff>115570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125747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13970</xdr:rowOff>
    </xdr:from>
    <xdr:to>
      <xdr:col>73</xdr:col>
      <xdr:colOff>44450</xdr:colOff>
      <xdr:row>36</xdr:row>
      <xdr:rowOff>115570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125747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13970</xdr:rowOff>
    </xdr:from>
    <xdr:to>
      <xdr:col>68</xdr:col>
      <xdr:colOff>203200</xdr:colOff>
      <xdr:row>36</xdr:row>
      <xdr:rowOff>115570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125747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32067</xdr:rowOff>
    </xdr:from>
    <xdr:to>
      <xdr:col>64</xdr:col>
      <xdr:colOff>152400</xdr:colOff>
      <xdr:row>36</xdr:row>
      <xdr:rowOff>133667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143844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過去からの起債抑制策や定員管理の適正化に加え、将来予定される大型事業に対応するため、特定目的基金の積み立てを行っていることなどから将来負担比率は出ず、類似団体平均を下回っている。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今後も引き続き、後世への負担を軽減できるように、新規事業の実施等について総点検を図り、財政の健全化を図っていく。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ポイント上回った。これは、令和２年度の会計年度任用職員制度の施行以降、主にこども園関係で増加傾向にあった賃金が人件費として計上されたことに起因している。</a:t>
          </a:r>
        </a:p>
        <a:p>
          <a:r>
            <a:rPr kumimoji="1" lang="ja-JP" altLang="en-US" sz="1300">
              <a:latin typeface="ＭＳ Ｐゴシック" panose="020B0600070205080204" pitchFamily="50" charset="-128"/>
              <a:ea typeface="ＭＳ Ｐゴシック" panose="020B0600070205080204" pitchFamily="50" charset="-128"/>
            </a:rPr>
            <a:t>　今後、職員給の適正化を図るとともに、特別職の報酬についても、その適正化を検討していく。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17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下回った。こども園や観光施設などの施設運営を直営で行っていることから、令和元年度までは賃金の占める割合が類似団体平均を大きく上回っていることが要因となっていたが、会計年度任用職員制度が施行されたことにより、賃金部分が人件費計上されたことによる。</a:t>
          </a:r>
        </a:p>
        <a:p>
          <a:r>
            <a:rPr kumimoji="1" lang="ja-JP" altLang="en-US" sz="1200">
              <a:latin typeface="ＭＳ Ｐゴシック" panose="020B0600070205080204" pitchFamily="50" charset="-128"/>
              <a:ea typeface="ＭＳ Ｐゴシック" panose="020B0600070205080204" pitchFamily="50" charset="-128"/>
            </a:rPr>
            <a:t>　デジタル化の推進に伴う標準化システム構築やその後のランニングコストが増加傾向にある為、町にとって必要なデジタル化を見極めつつ、ＡＩやＲＰＡについても検討を行い、物件費の抑制に努めていく。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0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50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18</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97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これは、こども園が公立のみであり私立がないことに起因している。しかし、扶助費については、高齢者の増加等に伴い、今後増加していくことが予想されることから、給付における資格審査などの適正化を図り、財政を過度に圧迫しないよう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83457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上回っている。この主な要因は、繰出金である。下水道施設の維持管理経費に加え、介護保険事業、国民健康保険事業などで給付の増などから財政状況が悪化しており、今後も増加傾向は続くと予想される。今後、給付費の抑制のための予防への取り組みとともに経営（運営）の健全化を図り、普通会計の負担額を減らしていく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80735</xdr:rowOff>
    </xdr:from>
    <xdr:to>
      <xdr:col>82</xdr:col>
      <xdr:colOff>107950</xdr:colOff>
      <xdr:row>61</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539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80735</xdr:rowOff>
    </xdr:from>
    <xdr:to>
      <xdr:col>78</xdr:col>
      <xdr:colOff>69850</xdr:colOff>
      <xdr:row>61</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539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91622</xdr:rowOff>
    </xdr:from>
    <xdr:to>
      <xdr:col>73</xdr:col>
      <xdr:colOff>180975</xdr:colOff>
      <xdr:row>61</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55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61</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8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62593</xdr:rowOff>
    </xdr:from>
    <xdr:to>
      <xdr:col>82</xdr:col>
      <xdr:colOff>158750</xdr:colOff>
      <xdr:row>61</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49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40822</xdr:rowOff>
    </xdr:from>
    <xdr:to>
      <xdr:col>74</xdr:col>
      <xdr:colOff>31750</xdr:colOff>
      <xdr:row>61</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106135</xdr:rowOff>
    </xdr:from>
    <xdr:to>
      <xdr:col>65</xdr:col>
      <xdr:colOff>53975</xdr:colOff>
      <xdr:row>62</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　補助費等については、事業の見直し等を実施していくなかで縮減に努めているが、コロナ禍において緊急に補助を行い、必要な支援を行うなどしたことで、補助費等は増加傾向であったが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類移行後も引き続き継続されている部分の影響も大きいため内容等を精査し、補助費の適正化に努めていく。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ポイント下回っている。これは、過去からの起債発行抑制策によるものであり、今後、有利な起債を活用しながら、世代間の公平性とのバランスを考慮し、財政運営に努める。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90424</xdr:rowOff>
    </xdr:from>
    <xdr:to>
      <xdr:col>24</xdr:col>
      <xdr:colOff>25400</xdr:colOff>
      <xdr:row>74</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777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90424</xdr:rowOff>
    </xdr:from>
    <xdr:to>
      <xdr:col>19</xdr:col>
      <xdr:colOff>187325</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1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136144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44196</xdr:rowOff>
    </xdr:from>
    <xdr:to>
      <xdr:col>24</xdr:col>
      <xdr:colOff>76200</xdr:colOff>
      <xdr:row>74</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124223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85344</xdr:rowOff>
    </xdr:from>
    <xdr:to>
      <xdr:col>6</xdr:col>
      <xdr:colOff>171450</xdr:colOff>
      <xdr:row>75</xdr:row>
      <xdr:rowOff>15494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25671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ポイント下回っている。昨年に比べて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が引き続き、新たな投資については、その費用対効果を十分に検証した上で実施するとともに、公営事業会計においても、保険税、保険料の適正化を図り、普通会計の負担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62992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583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257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78</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57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53848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995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122445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17962</xdr:rowOff>
    </xdr:from>
    <xdr:to>
      <xdr:col>29</xdr:col>
      <xdr:colOff>127000</xdr:colOff>
      <xdr:row>17</xdr:row>
      <xdr:rowOff>41580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80237"/>
          <a:ext cx="647700" cy="2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17962</xdr:rowOff>
    </xdr:from>
    <xdr:to>
      <xdr:col>26</xdr:col>
      <xdr:colOff>50800</xdr:colOff>
      <xdr:row>17</xdr:row>
      <xdr:rowOff>73484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0237"/>
          <a:ext cx="698500" cy="5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73484</xdr:rowOff>
    </xdr:from>
    <xdr:to>
      <xdr:col>22</xdr:col>
      <xdr:colOff>114300</xdr:colOff>
      <xdr:row>17</xdr:row>
      <xdr:rowOff>131734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5759"/>
          <a:ext cx="698500" cy="5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131734</xdr:rowOff>
    </xdr:from>
    <xdr:to>
      <xdr:col>18</xdr:col>
      <xdr:colOff>177800</xdr:colOff>
      <xdr:row>18</xdr:row>
      <xdr:rowOff>30050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94009"/>
          <a:ext cx="698500" cy="69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162230</xdr:rowOff>
    </xdr:from>
    <xdr:to>
      <xdr:col>29</xdr:col>
      <xdr:colOff>177800</xdr:colOff>
      <xdr:row>17</xdr:row>
      <xdr:rowOff>92380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3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138612</xdr:rowOff>
    </xdr:from>
    <xdr:to>
      <xdr:col>26</xdr:col>
      <xdr:colOff>101600</xdr:colOff>
      <xdr:row>17</xdr:row>
      <xdr:rowOff>68762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78939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98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22684</xdr:rowOff>
    </xdr:from>
    <xdr:to>
      <xdr:col>22</xdr:col>
      <xdr:colOff>165100</xdr:colOff>
      <xdr:row>17</xdr:row>
      <xdr:rowOff>124284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4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5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80934</xdr:rowOff>
    </xdr:from>
    <xdr:to>
      <xdr:col>19</xdr:col>
      <xdr:colOff>38100</xdr:colOff>
      <xdr:row>18</xdr:row>
      <xdr:rowOff>11084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21261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150700</xdr:rowOff>
    </xdr:from>
    <xdr:to>
      <xdr:col>15</xdr:col>
      <xdr:colOff>101600</xdr:colOff>
      <xdr:row>18</xdr:row>
      <xdr:rowOff>80850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1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91027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8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144359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6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134182</xdr:rowOff>
    </xdr:from>
    <xdr:to>
      <xdr:col>29</xdr:col>
      <xdr:colOff>127000</xdr:colOff>
      <xdr:row>37</xdr:row>
      <xdr:rowOff>189065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58882"/>
          <a:ext cx="647700" cy="5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168586</xdr:rowOff>
    </xdr:from>
    <xdr:to>
      <xdr:col>26</xdr:col>
      <xdr:colOff>50800</xdr:colOff>
      <xdr:row>37</xdr:row>
      <xdr:rowOff>189065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93286"/>
          <a:ext cx="6985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168586</xdr:rowOff>
    </xdr:from>
    <xdr:to>
      <xdr:col>22</xdr:col>
      <xdr:colOff>114300</xdr:colOff>
      <xdr:row>37</xdr:row>
      <xdr:rowOff>174587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93286"/>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169653</xdr:rowOff>
    </xdr:from>
    <xdr:to>
      <xdr:col>18</xdr:col>
      <xdr:colOff>177800</xdr:colOff>
      <xdr:row>37</xdr:row>
      <xdr:rowOff>174587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94353"/>
          <a:ext cx="6985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83382</xdr:rowOff>
    </xdr:from>
    <xdr:to>
      <xdr:col>29</xdr:col>
      <xdr:colOff>177800</xdr:colOff>
      <xdr:row>37</xdr:row>
      <xdr:rowOff>184982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0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163409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1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138265</xdr:rowOff>
    </xdr:from>
    <xdr:to>
      <xdr:col>26</xdr:col>
      <xdr:colOff>101600</xdr:colOff>
      <xdr:row>37</xdr:row>
      <xdr:rowOff>239865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6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224642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4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117786</xdr:rowOff>
    </xdr:from>
    <xdr:to>
      <xdr:col>22</xdr:col>
      <xdr:colOff>165100</xdr:colOff>
      <xdr:row>37</xdr:row>
      <xdr:rowOff>219386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4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204163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123787</xdr:rowOff>
    </xdr:from>
    <xdr:to>
      <xdr:col>19</xdr:col>
      <xdr:colOff>38100</xdr:colOff>
      <xdr:row>37</xdr:row>
      <xdr:rowOff>225387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4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210164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118853</xdr:rowOff>
    </xdr:from>
    <xdr:to>
      <xdr:col>15</xdr:col>
      <xdr:colOff>101600</xdr:colOff>
      <xdr:row>37</xdr:row>
      <xdr:rowOff>220453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4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205230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140892</xdr:rowOff>
    </xdr:from>
    <xdr:to>
      <xdr:col>24</xdr:col>
      <xdr:colOff>63500</xdr:colOff>
      <xdr:row>35</xdr:row>
      <xdr:rowOff>43068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70192"/>
          <a:ext cx="838200" cy="7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140892</xdr:rowOff>
    </xdr:from>
    <xdr:to>
      <xdr:col>19</xdr:col>
      <xdr:colOff>177800</xdr:colOff>
      <xdr:row>35</xdr:row>
      <xdr:rowOff>58433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0192"/>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58433</xdr:rowOff>
    </xdr:from>
    <xdr:to>
      <xdr:col>15</xdr:col>
      <xdr:colOff>50800</xdr:colOff>
      <xdr:row>35</xdr:row>
      <xdr:rowOff>150297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9183"/>
          <a:ext cx="889000" cy="9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150297</xdr:rowOff>
    </xdr:from>
    <xdr:to>
      <xdr:col>10</xdr:col>
      <xdr:colOff>114300</xdr:colOff>
      <xdr:row>38</xdr:row>
      <xdr:rowOff>27147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1047"/>
          <a:ext cx="889000" cy="39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163718</xdr:rowOff>
    </xdr:from>
    <xdr:to>
      <xdr:col>24</xdr:col>
      <xdr:colOff>114300</xdr:colOff>
      <xdr:row>35</xdr:row>
      <xdr:rowOff>93868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90092</xdr:rowOff>
    </xdr:from>
    <xdr:to>
      <xdr:col>20</xdr:col>
      <xdr:colOff>38100</xdr:colOff>
      <xdr:row>35</xdr:row>
      <xdr:rowOff>20242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36769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xdr:rowOff>
    </xdr:from>
    <xdr:to>
      <xdr:col>15</xdr:col>
      <xdr:colOff>101600</xdr:colOff>
      <xdr:row>35</xdr:row>
      <xdr:rowOff>109233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125760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99497</xdr:rowOff>
    </xdr:from>
    <xdr:to>
      <xdr:col>10</xdr:col>
      <xdr:colOff>165100</xdr:colOff>
      <xdr:row>36</xdr:row>
      <xdr:rowOff>29647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147797</xdr:rowOff>
    </xdr:from>
    <xdr:to>
      <xdr:col>6</xdr:col>
      <xdr:colOff>38100</xdr:colOff>
      <xdr:row>38</xdr:row>
      <xdr:rowOff>77947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69074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79039</xdr:rowOff>
    </xdr:from>
    <xdr:to>
      <xdr:col>24</xdr:col>
      <xdr:colOff>63500</xdr:colOff>
      <xdr:row>56</xdr:row>
      <xdr:rowOff>92627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0239"/>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76707</xdr:rowOff>
    </xdr:from>
    <xdr:to>
      <xdr:col>19</xdr:col>
      <xdr:colOff>177800</xdr:colOff>
      <xdr:row>56</xdr:row>
      <xdr:rowOff>92627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7907"/>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76707</xdr:rowOff>
    </xdr:from>
    <xdr:to>
      <xdr:col>15</xdr:col>
      <xdr:colOff>50800</xdr:colOff>
      <xdr:row>56</xdr:row>
      <xdr:rowOff>122103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7907"/>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63814</xdr:rowOff>
    </xdr:from>
    <xdr:to>
      <xdr:col>10</xdr:col>
      <xdr:colOff>114300</xdr:colOff>
      <xdr:row>56</xdr:row>
      <xdr:rowOff>122103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65014"/>
          <a:ext cx="889000" cy="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28239</xdr:rowOff>
    </xdr:from>
    <xdr:to>
      <xdr:col>24</xdr:col>
      <xdr:colOff>114300</xdr:colOff>
      <xdr:row>56</xdr:row>
      <xdr:rowOff>129839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2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51116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41827</xdr:rowOff>
    </xdr:from>
    <xdr:to>
      <xdr:col>20</xdr:col>
      <xdr:colOff>38100</xdr:colOff>
      <xdr:row>56</xdr:row>
      <xdr:rowOff>143427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159954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1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25907</xdr:rowOff>
    </xdr:from>
    <xdr:to>
      <xdr:col>15</xdr:col>
      <xdr:colOff>101600</xdr:colOff>
      <xdr:row>56</xdr:row>
      <xdr:rowOff>127507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144034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71303</xdr:rowOff>
    </xdr:from>
    <xdr:to>
      <xdr:col>10</xdr:col>
      <xdr:colOff>165100</xdr:colOff>
      <xdr:row>57</xdr:row>
      <xdr:rowOff>1453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17980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4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13014</xdr:rowOff>
    </xdr:from>
    <xdr:to>
      <xdr:col>6</xdr:col>
      <xdr:colOff>38100</xdr:colOff>
      <xdr:row>56</xdr:row>
      <xdr:rowOff>114614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131141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94848</xdr:rowOff>
    </xdr:from>
    <xdr:to>
      <xdr:col>24</xdr:col>
      <xdr:colOff>63500</xdr:colOff>
      <xdr:row>75</xdr:row>
      <xdr:rowOff>106142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953598"/>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74732</xdr:rowOff>
    </xdr:from>
    <xdr:to>
      <xdr:col>19</xdr:col>
      <xdr:colOff>177800</xdr:colOff>
      <xdr:row>75</xdr:row>
      <xdr:rowOff>106142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93348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74732</xdr:rowOff>
    </xdr:from>
    <xdr:to>
      <xdr:col>15</xdr:col>
      <xdr:colOff>50800</xdr:colOff>
      <xdr:row>75</xdr:row>
      <xdr:rowOff>162012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933482"/>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162012</xdr:rowOff>
    </xdr:from>
    <xdr:to>
      <xdr:col>10</xdr:col>
      <xdr:colOff>114300</xdr:colOff>
      <xdr:row>76</xdr:row>
      <xdr:rowOff>13329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020762"/>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44048</xdr:rowOff>
    </xdr:from>
    <xdr:to>
      <xdr:col>24</xdr:col>
      <xdr:colOff>114300</xdr:colOff>
      <xdr:row>75</xdr:row>
      <xdr:rowOff>145648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66925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55342</xdr:rowOff>
    </xdr:from>
    <xdr:to>
      <xdr:col>20</xdr:col>
      <xdr:colOff>38100</xdr:colOff>
      <xdr:row>75</xdr:row>
      <xdr:rowOff>156942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2019</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23932</xdr:rowOff>
    </xdr:from>
    <xdr:to>
      <xdr:col>15</xdr:col>
      <xdr:colOff>101600</xdr:colOff>
      <xdr:row>75</xdr:row>
      <xdr:rowOff>125532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142059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111211</xdr:rowOff>
    </xdr:from>
    <xdr:to>
      <xdr:col>10</xdr:col>
      <xdr:colOff>165100</xdr:colOff>
      <xdr:row>76</xdr:row>
      <xdr:rowOff>41362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699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57888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133980</xdr:rowOff>
    </xdr:from>
    <xdr:to>
      <xdr:col>6</xdr:col>
      <xdr:colOff>38100</xdr:colOff>
      <xdr:row>76</xdr:row>
      <xdr:rowOff>64129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80657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56262</xdr:rowOff>
    </xdr:from>
    <xdr:to>
      <xdr:col>24</xdr:col>
      <xdr:colOff>63500</xdr:colOff>
      <xdr:row>97</xdr:row>
      <xdr:rowOff>145252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6912"/>
          <a:ext cx="8382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15298</xdr:rowOff>
    </xdr:from>
    <xdr:to>
      <xdr:col>19</xdr:col>
      <xdr:colOff>177800</xdr:colOff>
      <xdr:row>97</xdr:row>
      <xdr:rowOff>145252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45948"/>
          <a:ext cx="889000" cy="1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15298</xdr:rowOff>
    </xdr:from>
    <xdr:to>
      <xdr:col>15</xdr:col>
      <xdr:colOff>50800</xdr:colOff>
      <xdr:row>98</xdr:row>
      <xdr:rowOff>94611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45948"/>
          <a:ext cx="8890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94611</xdr:rowOff>
    </xdr:from>
    <xdr:to>
      <xdr:col>10</xdr:col>
      <xdr:colOff>114300</xdr:colOff>
      <xdr:row>98</xdr:row>
      <xdr:rowOff>111810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6711"/>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5462</xdr:rowOff>
    </xdr:from>
    <xdr:to>
      <xdr:col>24</xdr:col>
      <xdr:colOff>114300</xdr:colOff>
      <xdr:row>97</xdr:row>
      <xdr:rowOff>107062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91839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94452</xdr:rowOff>
    </xdr:from>
    <xdr:to>
      <xdr:col>20</xdr:col>
      <xdr:colOff>38100</xdr:colOff>
      <xdr:row>98</xdr:row>
      <xdr:rowOff>24602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135948</xdr:rowOff>
    </xdr:from>
    <xdr:to>
      <xdr:col>15</xdr:col>
      <xdr:colOff>101600</xdr:colOff>
      <xdr:row>97</xdr:row>
      <xdr:rowOff>66098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57225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43811</xdr:rowOff>
    </xdr:from>
    <xdr:to>
      <xdr:col>10</xdr:col>
      <xdr:colOff>165100</xdr:colOff>
      <xdr:row>98</xdr:row>
      <xdr:rowOff>145411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136538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70456</xdr:rowOff>
    </xdr:from>
    <xdr:to>
      <xdr:col>55</xdr:col>
      <xdr:colOff>0</xdr:colOff>
      <xdr:row>36</xdr:row>
      <xdr:rowOff>137327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71206"/>
          <a:ext cx="838200" cy="23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70456</xdr:rowOff>
    </xdr:from>
    <xdr:to>
      <xdr:col>50</xdr:col>
      <xdr:colOff>114300</xdr:colOff>
      <xdr:row>37</xdr:row>
      <xdr:rowOff>93882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71206"/>
          <a:ext cx="889000" cy="3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167796</xdr:rowOff>
    </xdr:from>
    <xdr:to>
      <xdr:col>45</xdr:col>
      <xdr:colOff>177800</xdr:colOff>
      <xdr:row>37</xdr:row>
      <xdr:rowOff>93882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9846"/>
          <a:ext cx="889000" cy="129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167796</xdr:rowOff>
    </xdr:from>
    <xdr:to>
      <xdr:col>41</xdr:col>
      <xdr:colOff>50800</xdr:colOff>
      <xdr:row>38</xdr:row>
      <xdr:rowOff>142661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9846"/>
          <a:ext cx="889000" cy="15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86527</xdr:rowOff>
    </xdr:from>
    <xdr:to>
      <xdr:col>55</xdr:col>
      <xdr:colOff>50800</xdr:colOff>
      <xdr:row>37</xdr:row>
      <xdr:rowOff>16677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109404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1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19656</xdr:rowOff>
    </xdr:from>
    <xdr:to>
      <xdr:col>50</xdr:col>
      <xdr:colOff>165100</xdr:colOff>
      <xdr:row>35</xdr:row>
      <xdr:rowOff>121256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137783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43082</xdr:rowOff>
    </xdr:from>
    <xdr:to>
      <xdr:col>46</xdr:col>
      <xdr:colOff>38100</xdr:colOff>
      <xdr:row>37</xdr:row>
      <xdr:rowOff>144682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161209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116996</xdr:rowOff>
    </xdr:from>
    <xdr:to>
      <xdr:col>41</xdr:col>
      <xdr:colOff>101600</xdr:colOff>
      <xdr:row>30</xdr:row>
      <xdr:rowOff>47146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63673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91861</xdr:rowOff>
    </xdr:from>
    <xdr:to>
      <xdr:col>36</xdr:col>
      <xdr:colOff>165100</xdr:colOff>
      <xdr:row>39</xdr:row>
      <xdr:rowOff>22011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13138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147411</xdr:rowOff>
    </xdr:from>
    <xdr:to>
      <xdr:col>55</xdr:col>
      <xdr:colOff>0</xdr:colOff>
      <xdr:row>57</xdr:row>
      <xdr:rowOff>84165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48611"/>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84165</xdr:rowOff>
    </xdr:from>
    <xdr:to>
      <xdr:col>50</xdr:col>
      <xdr:colOff>114300</xdr:colOff>
      <xdr:row>57</xdr:row>
      <xdr:rowOff>132438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56815"/>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144218</xdr:rowOff>
    </xdr:from>
    <xdr:to>
      <xdr:col>45</xdr:col>
      <xdr:colOff>177800</xdr:colOff>
      <xdr:row>57</xdr:row>
      <xdr:rowOff>132438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73968"/>
          <a:ext cx="889000" cy="3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144218</xdr:rowOff>
    </xdr:from>
    <xdr:to>
      <xdr:col>41</xdr:col>
      <xdr:colOff>50800</xdr:colOff>
      <xdr:row>55</xdr:row>
      <xdr:rowOff>155008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73968"/>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96611</xdr:rowOff>
    </xdr:from>
    <xdr:to>
      <xdr:col>55</xdr:col>
      <xdr:colOff>50800</xdr:colOff>
      <xdr:row>57</xdr:row>
      <xdr:rowOff>26761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119488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4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33365</xdr:rowOff>
    </xdr:from>
    <xdr:to>
      <xdr:col>50</xdr:col>
      <xdr:colOff>165100</xdr:colOff>
      <xdr:row>57</xdr:row>
      <xdr:rowOff>134965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126092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81638</xdr:rowOff>
    </xdr:from>
    <xdr:to>
      <xdr:col>46</xdr:col>
      <xdr:colOff>38100</xdr:colOff>
      <xdr:row>58</xdr:row>
      <xdr:rowOff>11788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93418</xdr:rowOff>
    </xdr:from>
    <xdr:to>
      <xdr:col>41</xdr:col>
      <xdr:colOff>101600</xdr:colOff>
      <xdr:row>56</xdr:row>
      <xdr:rowOff>23568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104208</xdr:rowOff>
    </xdr:from>
    <xdr:to>
      <xdr:col>36</xdr:col>
      <xdr:colOff>165100</xdr:colOff>
      <xdr:row>56</xdr:row>
      <xdr:rowOff>34358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50885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0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80874</xdr:rowOff>
    </xdr:from>
    <xdr:to>
      <xdr:col>55</xdr:col>
      <xdr:colOff>0</xdr:colOff>
      <xdr:row>79</xdr:row>
      <xdr:rowOff>29857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53974"/>
          <a:ext cx="838200" cy="1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80874</xdr:rowOff>
    </xdr:from>
    <xdr:to>
      <xdr:col>50</xdr:col>
      <xdr:colOff>114300</xdr:colOff>
      <xdr:row>79</xdr:row>
      <xdr:rowOff>23685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53974"/>
          <a:ext cx="889000" cy="1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21628</xdr:rowOff>
    </xdr:from>
    <xdr:to>
      <xdr:col>45</xdr:col>
      <xdr:colOff>177800</xdr:colOff>
      <xdr:row>79</xdr:row>
      <xdr:rowOff>23685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6617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21628</xdr:rowOff>
    </xdr:from>
    <xdr:to>
      <xdr:col>41</xdr:col>
      <xdr:colOff>50800</xdr:colOff>
      <xdr:row>79</xdr:row>
      <xdr:rowOff>32696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6178"/>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150507</xdr:rowOff>
    </xdr:from>
    <xdr:to>
      <xdr:col>55</xdr:col>
      <xdr:colOff>50800</xdr:colOff>
      <xdr:row>79</xdr:row>
      <xdr:rowOff>80657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65434</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30074</xdr:rowOff>
    </xdr:from>
    <xdr:to>
      <xdr:col>50</xdr:col>
      <xdr:colOff>165100</xdr:colOff>
      <xdr:row>78</xdr:row>
      <xdr:rowOff>131674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122801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144335</xdr:rowOff>
    </xdr:from>
    <xdr:to>
      <xdr:col>46</xdr:col>
      <xdr:colOff>38100</xdr:colOff>
      <xdr:row>79</xdr:row>
      <xdr:rowOff>74485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65612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1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142278</xdr:rowOff>
    </xdr:from>
    <xdr:to>
      <xdr:col>41</xdr:col>
      <xdr:colOff>101600</xdr:colOff>
      <xdr:row>79</xdr:row>
      <xdr:rowOff>72428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63555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0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153346</xdr:rowOff>
    </xdr:from>
    <xdr:to>
      <xdr:col>36</xdr:col>
      <xdr:colOff>165100</xdr:colOff>
      <xdr:row>79</xdr:row>
      <xdr:rowOff>83496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74623</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142149</xdr:rowOff>
    </xdr:from>
    <xdr:to>
      <xdr:col>55</xdr:col>
      <xdr:colOff>0</xdr:colOff>
      <xdr:row>98</xdr:row>
      <xdr:rowOff>13404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601349"/>
          <a:ext cx="838200" cy="2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10007</xdr:rowOff>
    </xdr:from>
    <xdr:to>
      <xdr:col>50</xdr:col>
      <xdr:colOff>114300</xdr:colOff>
      <xdr:row>98</xdr:row>
      <xdr:rowOff>13404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1210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31246</xdr:rowOff>
    </xdr:from>
    <xdr:to>
      <xdr:col>45</xdr:col>
      <xdr:colOff>177800</xdr:colOff>
      <xdr:row>98</xdr:row>
      <xdr:rowOff>10007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18996"/>
          <a:ext cx="889000" cy="4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31246</xdr:rowOff>
    </xdr:from>
    <xdr:to>
      <xdr:col>41</xdr:col>
      <xdr:colOff>50800</xdr:colOff>
      <xdr:row>95</xdr:row>
      <xdr:rowOff>79229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8996"/>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91349</xdr:rowOff>
    </xdr:from>
    <xdr:to>
      <xdr:col>55</xdr:col>
      <xdr:colOff>50800</xdr:colOff>
      <xdr:row>97</xdr:row>
      <xdr:rowOff>21499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5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114226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134054</xdr:rowOff>
    </xdr:from>
    <xdr:to>
      <xdr:col>50</xdr:col>
      <xdr:colOff>165100</xdr:colOff>
      <xdr:row>98</xdr:row>
      <xdr:rowOff>64204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55331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151896</xdr:rowOff>
    </xdr:from>
    <xdr:to>
      <xdr:col>41</xdr:col>
      <xdr:colOff>101600</xdr:colOff>
      <xdr:row>95</xdr:row>
      <xdr:rowOff>82046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98573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0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28429</xdr:rowOff>
    </xdr:from>
    <xdr:to>
      <xdr:col>36</xdr:col>
      <xdr:colOff>165100</xdr:colOff>
      <xdr:row>95</xdr:row>
      <xdr:rowOff>130029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146556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0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93556</xdr:rowOff>
    </xdr:from>
    <xdr:to>
      <xdr:col>85</xdr:col>
      <xdr:colOff>127000</xdr:colOff>
      <xdr:row>39</xdr:row>
      <xdr:rowOff>96396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0106"/>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90225</xdr:rowOff>
    </xdr:from>
    <xdr:to>
      <xdr:col>81</xdr:col>
      <xdr:colOff>50800</xdr:colOff>
      <xdr:row>39</xdr:row>
      <xdr:rowOff>93556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6775"/>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90225</xdr:rowOff>
    </xdr:from>
    <xdr:to>
      <xdr:col>76</xdr:col>
      <xdr:colOff>114300</xdr:colOff>
      <xdr:row>39</xdr:row>
      <xdr:rowOff>91139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677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71806</xdr:rowOff>
    </xdr:from>
    <xdr:to>
      <xdr:col>71</xdr:col>
      <xdr:colOff>177800</xdr:colOff>
      <xdr:row>39</xdr:row>
      <xdr:rowOff>91139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5835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45596</xdr:rowOff>
    </xdr:from>
    <xdr:to>
      <xdr:col>85</xdr:col>
      <xdr:colOff>177800</xdr:colOff>
      <xdr:row>39</xdr:row>
      <xdr:rowOff>147196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42756</xdr:rowOff>
    </xdr:from>
    <xdr:to>
      <xdr:col>81</xdr:col>
      <xdr:colOff>101600</xdr:colOff>
      <xdr:row>39</xdr:row>
      <xdr:rowOff>144356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135483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22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39425</xdr:rowOff>
    </xdr:from>
    <xdr:to>
      <xdr:col>76</xdr:col>
      <xdr:colOff>165100</xdr:colOff>
      <xdr:row>39</xdr:row>
      <xdr:rowOff>141025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132152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40339</xdr:rowOff>
    </xdr:from>
    <xdr:to>
      <xdr:col>72</xdr:col>
      <xdr:colOff>38100</xdr:colOff>
      <xdr:row>39</xdr:row>
      <xdr:rowOff>141939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133066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1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21006</xdr:rowOff>
    </xdr:from>
    <xdr:to>
      <xdr:col>67</xdr:col>
      <xdr:colOff>101600</xdr:colOff>
      <xdr:row>39</xdr:row>
      <xdr:rowOff>122606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113733</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47346</xdr:rowOff>
    </xdr:from>
    <xdr:to>
      <xdr:col>85</xdr:col>
      <xdr:colOff>127000</xdr:colOff>
      <xdr:row>78</xdr:row>
      <xdr:rowOff>60034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420446"/>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20518</xdr:rowOff>
    </xdr:from>
    <xdr:to>
      <xdr:col>81</xdr:col>
      <xdr:colOff>50800</xdr:colOff>
      <xdr:row>78</xdr:row>
      <xdr:rowOff>60034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3936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20518</xdr:rowOff>
    </xdr:from>
    <xdr:to>
      <xdr:col>76</xdr:col>
      <xdr:colOff>114300</xdr:colOff>
      <xdr:row>78</xdr:row>
      <xdr:rowOff>39148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93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36503</xdr:rowOff>
    </xdr:from>
    <xdr:to>
      <xdr:col>71</xdr:col>
      <xdr:colOff>177800</xdr:colOff>
      <xdr:row>78</xdr:row>
      <xdr:rowOff>39148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409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167996</xdr:rowOff>
    </xdr:from>
    <xdr:to>
      <xdr:col>85</xdr:col>
      <xdr:colOff>177800</xdr:colOff>
      <xdr:row>78</xdr:row>
      <xdr:rowOff>98146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82923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9234</xdr:rowOff>
    </xdr:from>
    <xdr:to>
      <xdr:col>81</xdr:col>
      <xdr:colOff>101600</xdr:colOff>
      <xdr:row>78</xdr:row>
      <xdr:rowOff>110834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101961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141168</xdr:rowOff>
    </xdr:from>
    <xdr:to>
      <xdr:col>76</xdr:col>
      <xdr:colOff>165100</xdr:colOff>
      <xdr:row>78</xdr:row>
      <xdr:rowOff>71318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62445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159798</xdr:rowOff>
    </xdr:from>
    <xdr:to>
      <xdr:col>72</xdr:col>
      <xdr:colOff>38100</xdr:colOff>
      <xdr:row>78</xdr:row>
      <xdr:rowOff>89948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81075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157153</xdr:rowOff>
    </xdr:from>
    <xdr:to>
      <xdr:col>67</xdr:col>
      <xdr:colOff>101600</xdr:colOff>
      <xdr:row>78</xdr:row>
      <xdr:rowOff>87303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78430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38700</xdr:rowOff>
    </xdr:from>
    <xdr:to>
      <xdr:col>85</xdr:col>
      <xdr:colOff>127000</xdr:colOff>
      <xdr:row>97</xdr:row>
      <xdr:rowOff>38836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69350"/>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38836</xdr:rowOff>
    </xdr:from>
    <xdr:to>
      <xdr:col>81</xdr:col>
      <xdr:colOff>50800</xdr:colOff>
      <xdr:row>98</xdr:row>
      <xdr:rowOff>32102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69486"/>
          <a:ext cx="889000" cy="1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32102</xdr:rowOff>
    </xdr:from>
    <xdr:to>
      <xdr:col>76</xdr:col>
      <xdr:colOff>114300</xdr:colOff>
      <xdr:row>98</xdr:row>
      <xdr:rowOff>34832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3420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34832</xdr:rowOff>
    </xdr:from>
    <xdr:to>
      <xdr:col>71</xdr:col>
      <xdr:colOff>177800</xdr:colOff>
      <xdr:row>98</xdr:row>
      <xdr:rowOff>76479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36932"/>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159350</xdr:rowOff>
    </xdr:from>
    <xdr:to>
      <xdr:col>85</xdr:col>
      <xdr:colOff>177800</xdr:colOff>
      <xdr:row>97</xdr:row>
      <xdr:rowOff>89500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159486</xdr:rowOff>
    </xdr:from>
    <xdr:to>
      <xdr:col>81</xdr:col>
      <xdr:colOff>101600</xdr:colOff>
      <xdr:row>97</xdr:row>
      <xdr:rowOff>89636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1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106163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9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152752</xdr:rowOff>
    </xdr:from>
    <xdr:to>
      <xdr:col>76</xdr:col>
      <xdr:colOff>165100</xdr:colOff>
      <xdr:row>98</xdr:row>
      <xdr:rowOff>82902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74029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155482</xdr:rowOff>
    </xdr:from>
    <xdr:to>
      <xdr:col>72</xdr:col>
      <xdr:colOff>38100</xdr:colOff>
      <xdr:row>98</xdr:row>
      <xdr:rowOff>85632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8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102159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25679</xdr:rowOff>
    </xdr:from>
    <xdr:to>
      <xdr:col>67</xdr:col>
      <xdr:colOff>101600</xdr:colOff>
      <xdr:row>98</xdr:row>
      <xdr:rowOff>127279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143806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171338</xdr:rowOff>
    </xdr:from>
    <xdr:to>
      <xdr:col>116</xdr:col>
      <xdr:colOff>63500</xdr:colOff>
      <xdr:row>56</xdr:row>
      <xdr:rowOff>69840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60108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171338</xdr:rowOff>
    </xdr:from>
    <xdr:to>
      <xdr:col>111</xdr:col>
      <xdr:colOff>177800</xdr:colOff>
      <xdr:row>57</xdr:row>
      <xdr:rowOff>74778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601088"/>
          <a:ext cx="889000" cy="2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74778</xdr:rowOff>
    </xdr:from>
    <xdr:to>
      <xdr:col>107</xdr:col>
      <xdr:colOff>50800</xdr:colOff>
      <xdr:row>57</xdr:row>
      <xdr:rowOff>79532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847428"/>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79532</xdr:rowOff>
    </xdr:from>
    <xdr:to>
      <xdr:col>102</xdr:col>
      <xdr:colOff>114300</xdr:colOff>
      <xdr:row>57</xdr:row>
      <xdr:rowOff>81544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85218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19040</xdr:rowOff>
    </xdr:from>
    <xdr:to>
      <xdr:col>116</xdr:col>
      <xdr:colOff>114300</xdr:colOff>
      <xdr:row>56</xdr:row>
      <xdr:rowOff>120640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41917</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120538</xdr:rowOff>
    </xdr:from>
    <xdr:to>
      <xdr:col>112</xdr:col>
      <xdr:colOff>38100</xdr:colOff>
      <xdr:row>56</xdr:row>
      <xdr:rowOff>50688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5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67215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32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23978</xdr:rowOff>
    </xdr:from>
    <xdr:to>
      <xdr:col>107</xdr:col>
      <xdr:colOff>101600</xdr:colOff>
      <xdr:row>57</xdr:row>
      <xdr:rowOff>125578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142105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28732</xdr:rowOff>
    </xdr:from>
    <xdr:to>
      <xdr:col>102</xdr:col>
      <xdr:colOff>165100</xdr:colOff>
      <xdr:row>57</xdr:row>
      <xdr:rowOff>130332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146859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7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30744</xdr:rowOff>
    </xdr:from>
    <xdr:to>
      <xdr:col>98</xdr:col>
      <xdr:colOff>38100</xdr:colOff>
      <xdr:row>57</xdr:row>
      <xdr:rowOff>132344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148871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27381</xdr:rowOff>
    </xdr:from>
    <xdr:to>
      <xdr:col>116</xdr:col>
      <xdr:colOff>63500</xdr:colOff>
      <xdr:row>74</xdr:row>
      <xdr:rowOff>122898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681"/>
          <a:ext cx="8382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122898</xdr:rowOff>
    </xdr:from>
    <xdr:to>
      <xdr:col>111</xdr:col>
      <xdr:colOff>177800</xdr:colOff>
      <xdr:row>74</xdr:row>
      <xdr:rowOff>135985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0198"/>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135985</xdr:rowOff>
    </xdr:from>
    <xdr:to>
      <xdr:col>107</xdr:col>
      <xdr:colOff>50800</xdr:colOff>
      <xdr:row>74</xdr:row>
      <xdr:rowOff>145758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23285"/>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145758</xdr:rowOff>
    </xdr:from>
    <xdr:to>
      <xdr:col>102</xdr:col>
      <xdr:colOff>114300</xdr:colOff>
      <xdr:row>75</xdr:row>
      <xdr:rowOff>5702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33058"/>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148031</xdr:rowOff>
    </xdr:from>
    <xdr:to>
      <xdr:col>116</xdr:col>
      <xdr:colOff>114300</xdr:colOff>
      <xdr:row>74</xdr:row>
      <xdr:rowOff>78181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170908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72098</xdr:rowOff>
    </xdr:from>
    <xdr:to>
      <xdr:col>112</xdr:col>
      <xdr:colOff>38100</xdr:colOff>
      <xdr:row>75</xdr:row>
      <xdr:rowOff>2248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18775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85185</xdr:rowOff>
    </xdr:from>
    <xdr:to>
      <xdr:col>107</xdr:col>
      <xdr:colOff>101600</xdr:colOff>
      <xdr:row>75</xdr:row>
      <xdr:rowOff>15335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31862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94958</xdr:rowOff>
    </xdr:from>
    <xdr:to>
      <xdr:col>102</xdr:col>
      <xdr:colOff>165100</xdr:colOff>
      <xdr:row>75</xdr:row>
      <xdr:rowOff>25108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41635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126352</xdr:rowOff>
    </xdr:from>
    <xdr:to>
      <xdr:col>98</xdr:col>
      <xdr:colOff>38100</xdr:colOff>
      <xdr:row>75</xdr:row>
      <xdr:rowOff>56502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73029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522,771</a:t>
          </a:r>
          <a:r>
            <a:rPr kumimoji="1" lang="ja-JP" altLang="en-US" sz="1100">
              <a:latin typeface="ＭＳ Ｐゴシック" panose="020B0600070205080204" pitchFamily="50" charset="-128"/>
              <a:ea typeface="ＭＳ Ｐゴシック" panose="020B0600070205080204" pitchFamily="50" charset="-128"/>
            </a:rPr>
            <a:t>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物件費、維持補修費及び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でかなり高くなっている。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85,418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こども園や観光施設などの施設運営を直営で行っていることに起因しており、施設運営については、今後、効率的で効果的な運営方法を検討し、可能なものは指定管理者制度の導入や業務委託などを実施し、コストの縮減に努めていく。</a:t>
          </a:r>
        </a:p>
        <a:p>
          <a:r>
            <a:rPr kumimoji="1" lang="ja-JP" altLang="en-US" sz="11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88,268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円となっており、類似団体と比較して一人当たりのコストが高い状況となっており、前年度と比較して</a:t>
          </a:r>
          <a:r>
            <a:rPr kumimoji="1" lang="en-US" altLang="ja-JP" sz="1100">
              <a:latin typeface="ＭＳ Ｐゴシック" panose="020B0600070205080204" pitchFamily="50" charset="-128"/>
              <a:ea typeface="ＭＳ Ｐゴシック" panose="020B0600070205080204" pitchFamily="50" charset="-128"/>
            </a:rPr>
            <a:t>2,972</a:t>
          </a:r>
          <a:r>
            <a:rPr kumimoji="1" lang="ja-JP" altLang="en-US" sz="1100">
              <a:latin typeface="ＭＳ Ｐゴシック" panose="020B0600070205080204" pitchFamily="50" charset="-128"/>
              <a:ea typeface="ＭＳ Ｐゴシック" panose="020B0600070205080204" pitchFamily="50" charset="-128"/>
            </a:rPr>
            <a:t>円増加している。増加した要因については、橋梁点検業務の増加が大きな要因である。</a:t>
          </a:r>
        </a:p>
        <a:p>
          <a:r>
            <a:rPr kumimoji="1" lang="ja-JP" altLang="en-US" sz="11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100">
              <a:latin typeface="ＭＳ Ｐゴシック" panose="020B0600070205080204" pitchFamily="50" charset="-128"/>
              <a:ea typeface="ＭＳ Ｐゴシック" panose="020B0600070205080204" pitchFamily="50" charset="-128"/>
            </a:rPr>
            <a:t>12,231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円となっており、類似団体と比較して一人当たりのコストが高い状況となっており、前年度比で</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円増加している。増加した要因については、町道の維持補修費の増加である。今後インフラ資産の大量更新時期をむかえることから、長寿命化計画等に基づき、適切な管理に努めていく。</a:t>
          </a:r>
        </a:p>
        <a:p>
          <a:r>
            <a:rPr kumimoji="1" lang="ja-JP" altLang="en-US" sz="1100">
              <a:latin typeface="ＭＳ Ｐゴシック" panose="020B0600070205080204" pitchFamily="50" charset="-128"/>
              <a:ea typeface="ＭＳ Ｐゴシック" panose="020B0600070205080204" pitchFamily="50" charset="-128"/>
            </a:rPr>
            <a:t>・繰出金については、住民一人当たり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65,896</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繰出金の構成としては、下水道事業特別会計、国民健康保険特別会計、介護保険事業会計への繰出金が増加していることに起因する。今後受益の公平性と負担の適正化を図りながら、安心して社会保障を享受できるように努めていく。</a:t>
          </a: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23,189
22,756
109.75
12,798,055
12,122,545
617,600
7,145,681
4,768,287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114554</xdr:rowOff>
    </xdr:from>
    <xdr:to>
      <xdr:col>24</xdr:col>
      <xdr:colOff>63500</xdr:colOff>
      <xdr:row>32</xdr:row>
      <xdr:rowOff>134747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095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54737</xdr:rowOff>
    </xdr:from>
    <xdr:to>
      <xdr:col>19</xdr:col>
      <xdr:colOff>177800</xdr:colOff>
      <xdr:row>32</xdr:row>
      <xdr:rowOff>114554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113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136271</xdr:rowOff>
    </xdr:from>
    <xdr:to>
      <xdr:col>15</xdr:col>
      <xdr:colOff>50800</xdr:colOff>
      <xdr:row>32</xdr:row>
      <xdr:rowOff>54737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51221"/>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136271</xdr:rowOff>
    </xdr:from>
    <xdr:to>
      <xdr:col>10</xdr:col>
      <xdr:colOff>114300</xdr:colOff>
      <xdr:row>31</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5122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83947</xdr:rowOff>
    </xdr:from>
    <xdr:to>
      <xdr:col>24</xdr:col>
      <xdr:colOff>114300</xdr:colOff>
      <xdr:row>33</xdr:row>
      <xdr:rowOff>14097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106824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63754</xdr:rowOff>
    </xdr:from>
    <xdr:to>
      <xdr:col>20</xdr:col>
      <xdr:colOff>38100</xdr:colOff>
      <xdr:row>32</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3937</xdr:rowOff>
    </xdr:from>
    <xdr:to>
      <xdr:col>15</xdr:col>
      <xdr:colOff>101600</xdr:colOff>
      <xdr:row>32</xdr:row>
      <xdr:rowOff>105537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122064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85471</xdr:rowOff>
    </xdr:from>
    <xdr:to>
      <xdr:col>10</xdr:col>
      <xdr:colOff>165100</xdr:colOff>
      <xdr:row>32</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32148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7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114808</xdr:rowOff>
    </xdr:from>
    <xdr:to>
      <xdr:col>6</xdr:col>
      <xdr:colOff>38100</xdr:colOff>
      <xdr:row>32</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61485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0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82197</xdr:rowOff>
    </xdr:from>
    <xdr:to>
      <xdr:col>24</xdr:col>
      <xdr:colOff>63500</xdr:colOff>
      <xdr:row>57</xdr:row>
      <xdr:rowOff>97419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4847"/>
          <a:ext cx="8382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82197</xdr:rowOff>
    </xdr:from>
    <xdr:to>
      <xdr:col>19</xdr:col>
      <xdr:colOff>177800</xdr:colOff>
      <xdr:row>58</xdr:row>
      <xdr:rowOff>51108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4847"/>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66068</xdr:rowOff>
    </xdr:from>
    <xdr:to>
      <xdr:col>15</xdr:col>
      <xdr:colOff>50800</xdr:colOff>
      <xdr:row>58</xdr:row>
      <xdr:rowOff>51108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67268"/>
          <a:ext cx="889000" cy="3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66068</xdr:rowOff>
    </xdr:from>
    <xdr:to>
      <xdr:col>10</xdr:col>
      <xdr:colOff>114300</xdr:colOff>
      <xdr:row>58</xdr:row>
      <xdr:rowOff>89918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67268"/>
          <a:ext cx="889000" cy="3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46619</xdr:rowOff>
    </xdr:from>
    <xdr:to>
      <xdr:col>24</xdr:col>
      <xdr:colOff>114300</xdr:colOff>
      <xdr:row>57</xdr:row>
      <xdr:rowOff>148219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69496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31397</xdr:rowOff>
    </xdr:from>
    <xdr:to>
      <xdr:col>20</xdr:col>
      <xdr:colOff>38100</xdr:colOff>
      <xdr:row>57</xdr:row>
      <xdr:rowOff>132997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149524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7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xdr:rowOff>
    </xdr:from>
    <xdr:to>
      <xdr:col>15</xdr:col>
      <xdr:colOff>101600</xdr:colOff>
      <xdr:row>58</xdr:row>
      <xdr:rowOff>101908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93035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15268</xdr:rowOff>
    </xdr:from>
    <xdr:to>
      <xdr:col>10</xdr:col>
      <xdr:colOff>165100</xdr:colOff>
      <xdr:row>56</xdr:row>
      <xdr:rowOff>116868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133395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39118</xdr:rowOff>
    </xdr:from>
    <xdr:to>
      <xdr:col>6</xdr:col>
      <xdr:colOff>38100</xdr:colOff>
      <xdr:row>58</xdr:row>
      <xdr:rowOff>140718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157245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24067</xdr:rowOff>
    </xdr:from>
    <xdr:to>
      <xdr:col>24</xdr:col>
      <xdr:colOff>63500</xdr:colOff>
      <xdr:row>75</xdr:row>
      <xdr:rowOff>152144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2817"/>
          <a:ext cx="838200" cy="1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152144</xdr:rowOff>
    </xdr:from>
    <xdr:to>
      <xdr:col>19</xdr:col>
      <xdr:colOff>177800</xdr:colOff>
      <xdr:row>75</xdr:row>
      <xdr:rowOff>165897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0894"/>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165897</xdr:rowOff>
    </xdr:from>
    <xdr:to>
      <xdr:col>15</xdr:col>
      <xdr:colOff>50800</xdr:colOff>
      <xdr:row>76</xdr:row>
      <xdr:rowOff>116573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4647"/>
          <a:ext cx="889000" cy="1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130183</xdr:rowOff>
    </xdr:from>
    <xdr:to>
      <xdr:col>10</xdr:col>
      <xdr:colOff>114300</xdr:colOff>
      <xdr:row>76</xdr:row>
      <xdr:rowOff>116573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88933"/>
          <a:ext cx="889000" cy="15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144717</xdr:rowOff>
    </xdr:from>
    <xdr:to>
      <xdr:col>24</xdr:col>
      <xdr:colOff>114300</xdr:colOff>
      <xdr:row>75</xdr:row>
      <xdr:rowOff>74867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167594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101343</xdr:rowOff>
    </xdr:from>
    <xdr:to>
      <xdr:col>20</xdr:col>
      <xdr:colOff>38100</xdr:colOff>
      <xdr:row>76</xdr:row>
      <xdr:rowOff>31493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115098</xdr:rowOff>
    </xdr:from>
    <xdr:to>
      <xdr:col>15</xdr:col>
      <xdr:colOff>101600</xdr:colOff>
      <xdr:row>76</xdr:row>
      <xdr:rowOff>45247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61775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65773</xdr:rowOff>
    </xdr:from>
    <xdr:to>
      <xdr:col>10</xdr:col>
      <xdr:colOff>165100</xdr:colOff>
      <xdr:row>76</xdr:row>
      <xdr:rowOff>167373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79383</xdr:rowOff>
    </xdr:from>
    <xdr:to>
      <xdr:col>6</xdr:col>
      <xdr:colOff>38100</xdr:colOff>
      <xdr:row>76</xdr:row>
      <xdr:rowOff>9533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26060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155130</xdr:rowOff>
    </xdr:from>
    <xdr:to>
      <xdr:col>24</xdr:col>
      <xdr:colOff>63500</xdr:colOff>
      <xdr:row>97</xdr:row>
      <xdr:rowOff>51656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14330"/>
          <a:ext cx="8382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155130</xdr:rowOff>
    </xdr:from>
    <xdr:to>
      <xdr:col>19</xdr:col>
      <xdr:colOff>177800</xdr:colOff>
      <xdr:row>97</xdr:row>
      <xdr:rowOff>160911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14330"/>
          <a:ext cx="889000" cy="1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160911</xdr:rowOff>
    </xdr:from>
    <xdr:to>
      <xdr:col>15</xdr:col>
      <xdr:colOff>50800</xdr:colOff>
      <xdr:row>98</xdr:row>
      <xdr:rowOff>122783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1561"/>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118424</xdr:rowOff>
    </xdr:from>
    <xdr:to>
      <xdr:col>10</xdr:col>
      <xdr:colOff>114300</xdr:colOff>
      <xdr:row>98</xdr:row>
      <xdr:rowOff>122783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20524"/>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856</xdr:rowOff>
    </xdr:from>
    <xdr:to>
      <xdr:col>24</xdr:col>
      <xdr:colOff>114300</xdr:colOff>
      <xdr:row>97</xdr:row>
      <xdr:rowOff>102456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23733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104330</xdr:rowOff>
    </xdr:from>
    <xdr:to>
      <xdr:col>20</xdr:col>
      <xdr:colOff>38100</xdr:colOff>
      <xdr:row>97</xdr:row>
      <xdr:rowOff>34480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110111</xdr:rowOff>
    </xdr:from>
    <xdr:to>
      <xdr:col>15</xdr:col>
      <xdr:colOff>101600</xdr:colOff>
      <xdr:row>98</xdr:row>
      <xdr:rowOff>40261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71983</xdr:rowOff>
    </xdr:from>
    <xdr:to>
      <xdr:col>10</xdr:col>
      <xdr:colOff>165100</xdr:colOff>
      <xdr:row>99</xdr:row>
      <xdr:rowOff>2133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164710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67624</xdr:rowOff>
    </xdr:from>
    <xdr:to>
      <xdr:col>6</xdr:col>
      <xdr:colOff>38100</xdr:colOff>
      <xdr:row>98</xdr:row>
      <xdr:rowOff>169224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160351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6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126555</xdr:rowOff>
    </xdr:from>
    <xdr:to>
      <xdr:col>55</xdr:col>
      <xdr:colOff>0</xdr:colOff>
      <xdr:row>38</xdr:row>
      <xdr:rowOff>92646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70205"/>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126555</xdr:rowOff>
    </xdr:from>
    <xdr:to>
      <xdr:col>50</xdr:col>
      <xdr:colOff>114300</xdr:colOff>
      <xdr:row>37</xdr:row>
      <xdr:rowOff>128651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7020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128651</xdr:rowOff>
    </xdr:from>
    <xdr:to>
      <xdr:col>45</xdr:col>
      <xdr:colOff>177800</xdr:colOff>
      <xdr:row>37</xdr:row>
      <xdr:rowOff>131318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723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131318</xdr:rowOff>
    </xdr:from>
    <xdr:to>
      <xdr:col>41</xdr:col>
      <xdr:colOff>50800</xdr:colOff>
      <xdr:row>37</xdr:row>
      <xdr:rowOff>134176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7496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41846</xdr:rowOff>
    </xdr:from>
    <xdr:to>
      <xdr:col>55</xdr:col>
      <xdr:colOff>50800</xdr:colOff>
      <xdr:row>38</xdr:row>
      <xdr:rowOff>143446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75755</xdr:rowOff>
    </xdr:from>
    <xdr:to>
      <xdr:col>50</xdr:col>
      <xdr:colOff>165100</xdr:colOff>
      <xdr:row>38</xdr:row>
      <xdr:rowOff>5905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22432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77851</xdr:rowOff>
    </xdr:from>
    <xdr:to>
      <xdr:col>46</xdr:col>
      <xdr:colOff>38100</xdr:colOff>
      <xdr:row>38</xdr:row>
      <xdr:rowOff>8001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24528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9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80518</xdr:rowOff>
    </xdr:from>
    <xdr:to>
      <xdr:col>41</xdr:col>
      <xdr:colOff>101600</xdr:colOff>
      <xdr:row>38</xdr:row>
      <xdr:rowOff>10668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27195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83376</xdr:rowOff>
    </xdr:from>
    <xdr:to>
      <xdr:col>36</xdr:col>
      <xdr:colOff>165100</xdr:colOff>
      <xdr:row>38</xdr:row>
      <xdr:rowOff>13526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30053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58230</xdr:rowOff>
    </xdr:from>
    <xdr:to>
      <xdr:col>55</xdr:col>
      <xdr:colOff>0</xdr:colOff>
      <xdr:row>57</xdr:row>
      <xdr:rowOff>103442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30880"/>
          <a:ext cx="8382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58230</xdr:rowOff>
    </xdr:from>
    <xdr:to>
      <xdr:col>50</xdr:col>
      <xdr:colOff>114300</xdr:colOff>
      <xdr:row>57</xdr:row>
      <xdr:rowOff>64960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30880"/>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64960</xdr:rowOff>
    </xdr:from>
    <xdr:to>
      <xdr:col>45</xdr:col>
      <xdr:colOff>177800</xdr:colOff>
      <xdr:row>57</xdr:row>
      <xdr:rowOff>73838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3761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59779</xdr:rowOff>
    </xdr:from>
    <xdr:to>
      <xdr:col>41</xdr:col>
      <xdr:colOff>50800</xdr:colOff>
      <xdr:row>57</xdr:row>
      <xdr:rowOff>73838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32429"/>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52642</xdr:rowOff>
    </xdr:from>
    <xdr:to>
      <xdr:col>55</xdr:col>
      <xdr:colOff>50800</xdr:colOff>
      <xdr:row>57</xdr:row>
      <xdr:rowOff>154242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75519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7430</xdr:rowOff>
    </xdr:from>
    <xdr:to>
      <xdr:col>50</xdr:col>
      <xdr:colOff>165100</xdr:colOff>
      <xdr:row>57</xdr:row>
      <xdr:rowOff>109030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125557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5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14160</xdr:rowOff>
    </xdr:from>
    <xdr:to>
      <xdr:col>46</xdr:col>
      <xdr:colOff>38100</xdr:colOff>
      <xdr:row>57</xdr:row>
      <xdr:rowOff>115760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132287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23038</xdr:rowOff>
    </xdr:from>
    <xdr:to>
      <xdr:col>41</xdr:col>
      <xdr:colOff>101600</xdr:colOff>
      <xdr:row>57</xdr:row>
      <xdr:rowOff>124638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141165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8979</xdr:rowOff>
    </xdr:from>
    <xdr:to>
      <xdr:col>36</xdr:col>
      <xdr:colOff>165100</xdr:colOff>
      <xdr:row>57</xdr:row>
      <xdr:rowOff>110579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127106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5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64879</xdr:rowOff>
    </xdr:from>
    <xdr:to>
      <xdr:col>54</xdr:col>
      <xdr:colOff>189865</xdr:colOff>
      <xdr:row>78</xdr:row>
      <xdr:rowOff>125504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752179"/>
          <a:ext cx="1270" cy="746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129331</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2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125504</xdr:rowOff>
    </xdr:from>
    <xdr:to>
      <xdr:col>55</xdr:col>
      <xdr:colOff>88900</xdr:colOff>
      <xdr:row>78</xdr:row>
      <xdr:rowOff>125504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9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11556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5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64879</xdr:rowOff>
    </xdr:from>
    <xdr:to>
      <xdr:col>55</xdr:col>
      <xdr:colOff>88900</xdr:colOff>
      <xdr:row>74</xdr:row>
      <xdr:rowOff>64879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75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144729</xdr:rowOff>
    </xdr:from>
    <xdr:to>
      <xdr:col>55</xdr:col>
      <xdr:colOff>0</xdr:colOff>
      <xdr:row>74</xdr:row>
      <xdr:rowOff>64879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660579"/>
          <a:ext cx="838200" cy="9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67442</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69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89015</xdr:rowOff>
    </xdr:from>
    <xdr:to>
      <xdr:col>55</xdr:col>
      <xdr:colOff>50800</xdr:colOff>
      <xdr:row>78</xdr:row>
      <xdr:rowOff>19165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144729</xdr:rowOff>
    </xdr:from>
    <xdr:to>
      <xdr:col>50</xdr:col>
      <xdr:colOff>114300</xdr:colOff>
      <xdr:row>74</xdr:row>
      <xdr:rowOff>90688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660579"/>
          <a:ext cx="889000" cy="1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46746</xdr:rowOff>
    </xdr:from>
    <xdr:to>
      <xdr:col>50</xdr:col>
      <xdr:colOff>165100</xdr:colOff>
      <xdr:row>77</xdr:row>
      <xdr:rowOff>148346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139473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34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165852</xdr:rowOff>
    </xdr:from>
    <xdr:to>
      <xdr:col>45</xdr:col>
      <xdr:colOff>177800</xdr:colOff>
      <xdr:row>74</xdr:row>
      <xdr:rowOff>90688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167352"/>
          <a:ext cx="8890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58702</xdr:rowOff>
    </xdr:from>
    <xdr:to>
      <xdr:col>46</xdr:col>
      <xdr:colOff>38100</xdr:colOff>
      <xdr:row>77</xdr:row>
      <xdr:rowOff>160302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151429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165852</xdr:rowOff>
    </xdr:from>
    <xdr:to>
      <xdr:col>41</xdr:col>
      <xdr:colOff>50800</xdr:colOff>
      <xdr:row>78</xdr:row>
      <xdr:rowOff>254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167352"/>
          <a:ext cx="889000" cy="1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97753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50116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14079</xdr:rowOff>
    </xdr:from>
    <xdr:to>
      <xdr:col>55</xdr:col>
      <xdr:colOff>50800</xdr:colOff>
      <xdr:row>74</xdr:row>
      <xdr:rowOff>115679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0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138556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93929</xdr:rowOff>
    </xdr:from>
    <xdr:to>
      <xdr:col>50</xdr:col>
      <xdr:colOff>165100</xdr:colOff>
      <xdr:row>74</xdr:row>
      <xdr:rowOff>24079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40606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3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39888</xdr:rowOff>
    </xdr:from>
    <xdr:to>
      <xdr:col>46</xdr:col>
      <xdr:colOff>38100</xdr:colOff>
      <xdr:row>74</xdr:row>
      <xdr:rowOff>141488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158015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115052</xdr:rowOff>
    </xdr:from>
    <xdr:to>
      <xdr:col>41</xdr:col>
      <xdr:colOff>101600</xdr:colOff>
      <xdr:row>71</xdr:row>
      <xdr:rowOff>45202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1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61729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120904</xdr:rowOff>
    </xdr:from>
    <xdr:to>
      <xdr:col>36</xdr:col>
      <xdr:colOff>165100</xdr:colOff>
      <xdr:row>78</xdr:row>
      <xdr:rowOff>51054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42181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96</xdr:row>
      <xdr:rowOff>116853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9530"/>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100330</xdr:rowOff>
    </xdr:from>
    <xdr:to>
      <xdr:col>50</xdr:col>
      <xdr:colOff>114300</xdr:colOff>
      <xdr:row>97</xdr:row>
      <xdr:rowOff>57772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59530"/>
          <a:ext cx="889000" cy="1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57772</xdr:rowOff>
    </xdr:from>
    <xdr:to>
      <xdr:col>45</xdr:col>
      <xdr:colOff>177800</xdr:colOff>
      <xdr:row>97</xdr:row>
      <xdr:rowOff>75095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88422"/>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75095</xdr:rowOff>
    </xdr:from>
    <xdr:to>
      <xdr:col>41</xdr:col>
      <xdr:colOff>50800</xdr:colOff>
      <xdr:row>97</xdr:row>
      <xdr:rowOff>100825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05745"/>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66053</xdr:rowOff>
    </xdr:from>
    <xdr:to>
      <xdr:col>55</xdr:col>
      <xdr:colOff>50800</xdr:colOff>
      <xdr:row>96</xdr:row>
      <xdr:rowOff>167653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44480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49530</xdr:rowOff>
    </xdr:from>
    <xdr:to>
      <xdr:col>50</xdr:col>
      <xdr:colOff>165100</xdr:colOff>
      <xdr:row>96</xdr:row>
      <xdr:rowOff>151130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142257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6972</xdr:rowOff>
    </xdr:from>
    <xdr:to>
      <xdr:col>46</xdr:col>
      <xdr:colOff>38100</xdr:colOff>
      <xdr:row>97</xdr:row>
      <xdr:rowOff>108572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99699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24295</xdr:rowOff>
    </xdr:from>
    <xdr:to>
      <xdr:col>41</xdr:col>
      <xdr:colOff>101600</xdr:colOff>
      <xdr:row>97</xdr:row>
      <xdr:rowOff>125895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117022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50025</xdr:rowOff>
    </xdr:from>
    <xdr:to>
      <xdr:col>36</xdr:col>
      <xdr:colOff>165100</xdr:colOff>
      <xdr:row>97</xdr:row>
      <xdr:rowOff>151625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142752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33020</xdr:rowOff>
    </xdr:from>
    <xdr:to>
      <xdr:col>85</xdr:col>
      <xdr:colOff>127000</xdr:colOff>
      <xdr:row>38</xdr:row>
      <xdr:rowOff>36487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8120"/>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36487</xdr:rowOff>
    </xdr:from>
    <xdr:to>
      <xdr:col>81</xdr:col>
      <xdr:colOff>50800</xdr:colOff>
      <xdr:row>38</xdr:row>
      <xdr:rowOff>67729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1587"/>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56566</xdr:rowOff>
    </xdr:from>
    <xdr:to>
      <xdr:col>76</xdr:col>
      <xdr:colOff>114300</xdr:colOff>
      <xdr:row>38</xdr:row>
      <xdr:rowOff>67729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71666"/>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98552</xdr:rowOff>
    </xdr:from>
    <xdr:to>
      <xdr:col>71</xdr:col>
      <xdr:colOff>177800</xdr:colOff>
      <xdr:row>38</xdr:row>
      <xdr:rowOff>56566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42202"/>
          <a:ext cx="889000" cy="1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153670</xdr:rowOff>
    </xdr:from>
    <xdr:to>
      <xdr:col>85</xdr:col>
      <xdr:colOff>177800</xdr:colOff>
      <xdr:row>38</xdr:row>
      <xdr:rowOff>83820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132097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157137</xdr:rowOff>
    </xdr:from>
    <xdr:to>
      <xdr:col>81</xdr:col>
      <xdr:colOff>101600</xdr:colOff>
      <xdr:row>38</xdr:row>
      <xdr:rowOff>87287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16929</xdr:rowOff>
    </xdr:from>
    <xdr:to>
      <xdr:col>76</xdr:col>
      <xdr:colOff>165100</xdr:colOff>
      <xdr:row>38</xdr:row>
      <xdr:rowOff>118529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5766</xdr:rowOff>
    </xdr:from>
    <xdr:to>
      <xdr:col>72</xdr:col>
      <xdr:colOff>38100</xdr:colOff>
      <xdr:row>38</xdr:row>
      <xdr:rowOff>107366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98493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47752</xdr:rowOff>
    </xdr:from>
    <xdr:to>
      <xdr:col>67</xdr:col>
      <xdr:colOff>101600</xdr:colOff>
      <xdr:row>37</xdr:row>
      <xdr:rowOff>149352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165879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130274</xdr:rowOff>
    </xdr:from>
    <xdr:to>
      <xdr:col>85</xdr:col>
      <xdr:colOff>127000</xdr:colOff>
      <xdr:row>56</xdr:row>
      <xdr:rowOff>168671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1474"/>
          <a:ext cx="838200" cy="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142832</xdr:rowOff>
    </xdr:from>
    <xdr:to>
      <xdr:col>81</xdr:col>
      <xdr:colOff>50800</xdr:colOff>
      <xdr:row>56</xdr:row>
      <xdr:rowOff>168671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4032"/>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164823</xdr:rowOff>
    </xdr:from>
    <xdr:to>
      <xdr:col>76</xdr:col>
      <xdr:colOff>114300</xdr:colOff>
      <xdr:row>56</xdr:row>
      <xdr:rowOff>142832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4573"/>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164823</xdr:rowOff>
    </xdr:from>
    <xdr:to>
      <xdr:col>71</xdr:col>
      <xdr:colOff>177800</xdr:colOff>
      <xdr:row>56</xdr:row>
      <xdr:rowOff>170424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4573"/>
          <a:ext cx="889000" cy="1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79474</xdr:rowOff>
    </xdr:from>
    <xdr:to>
      <xdr:col>85</xdr:col>
      <xdr:colOff>177800</xdr:colOff>
      <xdr:row>57</xdr:row>
      <xdr:rowOff>9624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102351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117871</xdr:rowOff>
    </xdr:from>
    <xdr:to>
      <xdr:col>81</xdr:col>
      <xdr:colOff>101600</xdr:colOff>
      <xdr:row>57</xdr:row>
      <xdr:rowOff>48021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64548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92032</xdr:rowOff>
    </xdr:from>
    <xdr:to>
      <xdr:col>76</xdr:col>
      <xdr:colOff>165100</xdr:colOff>
      <xdr:row>57</xdr:row>
      <xdr:rowOff>22182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38709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114023</xdr:rowOff>
    </xdr:from>
    <xdr:to>
      <xdr:col>72</xdr:col>
      <xdr:colOff>38100</xdr:colOff>
      <xdr:row>56</xdr:row>
      <xdr:rowOff>44173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60700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119624</xdr:rowOff>
    </xdr:from>
    <xdr:to>
      <xdr:col>67</xdr:col>
      <xdr:colOff>101600</xdr:colOff>
      <xdr:row>57</xdr:row>
      <xdr:rowOff>49774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66301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93556</xdr:rowOff>
    </xdr:from>
    <xdr:to>
      <xdr:col>85</xdr:col>
      <xdr:colOff>127000</xdr:colOff>
      <xdr:row>79</xdr:row>
      <xdr:rowOff>96397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8106"/>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90224</xdr:rowOff>
    </xdr:from>
    <xdr:to>
      <xdr:col>81</xdr:col>
      <xdr:colOff>50800</xdr:colOff>
      <xdr:row>79</xdr:row>
      <xdr:rowOff>93556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4774"/>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90224</xdr:rowOff>
    </xdr:from>
    <xdr:to>
      <xdr:col>76</xdr:col>
      <xdr:colOff>114300</xdr:colOff>
      <xdr:row>79</xdr:row>
      <xdr:rowOff>91139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347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71806</xdr:rowOff>
    </xdr:from>
    <xdr:to>
      <xdr:col>71</xdr:col>
      <xdr:colOff>177800</xdr:colOff>
      <xdr:row>79</xdr:row>
      <xdr:rowOff>91139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16356"/>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45597</xdr:rowOff>
    </xdr:from>
    <xdr:to>
      <xdr:col>85</xdr:col>
      <xdr:colOff>177800</xdr:colOff>
      <xdr:row>79</xdr:row>
      <xdr:rowOff>147197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42756</xdr:rowOff>
    </xdr:from>
    <xdr:to>
      <xdr:col>81</xdr:col>
      <xdr:colOff>101600</xdr:colOff>
      <xdr:row>79</xdr:row>
      <xdr:rowOff>144356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135483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39424</xdr:rowOff>
    </xdr:from>
    <xdr:to>
      <xdr:col>76</xdr:col>
      <xdr:colOff>165100</xdr:colOff>
      <xdr:row>79</xdr:row>
      <xdr:rowOff>141024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132151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40339</xdr:rowOff>
    </xdr:from>
    <xdr:to>
      <xdr:col>72</xdr:col>
      <xdr:colOff>38100</xdr:colOff>
      <xdr:row>79</xdr:row>
      <xdr:rowOff>141939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133066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21006</xdr:rowOff>
    </xdr:from>
    <xdr:to>
      <xdr:col>67</xdr:col>
      <xdr:colOff>101600</xdr:colOff>
      <xdr:row>79</xdr:row>
      <xdr:rowOff>122606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113733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58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47346</xdr:rowOff>
    </xdr:from>
    <xdr:to>
      <xdr:col>85</xdr:col>
      <xdr:colOff>127000</xdr:colOff>
      <xdr:row>98</xdr:row>
      <xdr:rowOff>60034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49446"/>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20518</xdr:rowOff>
    </xdr:from>
    <xdr:to>
      <xdr:col>81</xdr:col>
      <xdr:colOff>50800</xdr:colOff>
      <xdr:row>98</xdr:row>
      <xdr:rowOff>60034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822618"/>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20518</xdr:rowOff>
    </xdr:from>
    <xdr:to>
      <xdr:col>76</xdr:col>
      <xdr:colOff>114300</xdr:colOff>
      <xdr:row>98</xdr:row>
      <xdr:rowOff>39148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822618"/>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36503</xdr:rowOff>
    </xdr:from>
    <xdr:to>
      <xdr:col>71</xdr:col>
      <xdr:colOff>177800</xdr:colOff>
      <xdr:row>98</xdr:row>
      <xdr:rowOff>39148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83860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167996</xdr:rowOff>
    </xdr:from>
    <xdr:to>
      <xdr:col>85</xdr:col>
      <xdr:colOff>177800</xdr:colOff>
      <xdr:row>98</xdr:row>
      <xdr:rowOff>98146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82923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9234</xdr:rowOff>
    </xdr:from>
    <xdr:to>
      <xdr:col>81</xdr:col>
      <xdr:colOff>101600</xdr:colOff>
      <xdr:row>98</xdr:row>
      <xdr:rowOff>110834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101961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141168</xdr:rowOff>
    </xdr:from>
    <xdr:to>
      <xdr:col>76</xdr:col>
      <xdr:colOff>165100</xdr:colOff>
      <xdr:row>98</xdr:row>
      <xdr:rowOff>71318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159798</xdr:rowOff>
    </xdr:from>
    <xdr:to>
      <xdr:col>72</xdr:col>
      <xdr:colOff>38100</xdr:colOff>
      <xdr:row>98</xdr:row>
      <xdr:rowOff>89948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81075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157153</xdr:rowOff>
    </xdr:from>
    <xdr:to>
      <xdr:col>67</xdr:col>
      <xdr:colOff>101600</xdr:colOff>
      <xdr:row>98</xdr:row>
      <xdr:rowOff>87303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78430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105,447</a:t>
          </a:r>
          <a:r>
            <a:rPr kumimoji="1" lang="ja-JP" altLang="en-US" sz="1200">
              <a:latin typeface="ＭＳ Ｐゴシック" panose="020B0600070205080204" pitchFamily="50" charset="-128"/>
              <a:ea typeface="ＭＳ Ｐゴシック" panose="020B0600070205080204" pitchFamily="50" charset="-128"/>
            </a:rPr>
            <a:t>円となっており、類似団体平均より</a:t>
          </a:r>
          <a:r>
            <a:rPr kumimoji="1" lang="en-US" altLang="ja-JP" sz="1200">
              <a:latin typeface="ＭＳ Ｐゴシック" panose="020B0600070205080204" pitchFamily="50" charset="-128"/>
              <a:ea typeface="ＭＳ Ｐゴシック" panose="020B0600070205080204" pitchFamily="50" charset="-128"/>
            </a:rPr>
            <a:t>36,777</a:t>
          </a:r>
          <a:r>
            <a:rPr kumimoji="1" lang="ja-JP" altLang="en-US" sz="1200">
              <a:latin typeface="ＭＳ Ｐゴシック" panose="020B0600070205080204" pitchFamily="50" charset="-128"/>
              <a:ea typeface="ＭＳ Ｐゴシック" panose="020B0600070205080204" pitchFamily="50" charset="-128"/>
            </a:rPr>
            <a:t>円高くなっている。要因は、公共施設等長寿命化基金への多額の積立に起因している。</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56,237</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5,039</a:t>
          </a:r>
          <a:r>
            <a:rPr kumimoji="1" lang="ja-JP" altLang="en-US" sz="1200">
              <a:latin typeface="ＭＳ Ｐゴシック" panose="020B0600070205080204" pitchFamily="50" charset="-128"/>
              <a:ea typeface="ＭＳ Ｐゴシック" panose="020B0600070205080204" pitchFamily="50" charset="-128"/>
            </a:rPr>
            <a:t>円増加している。学校施設整備基金の積み立てを行ったことに加えて、綾川中学校体育館空調設備工事を行ったことが主な要因である。</a:t>
          </a:r>
        </a:p>
        <a:p>
          <a:r>
            <a:rPr kumimoji="1" lang="ja-JP" altLang="en-US" sz="1200">
              <a:latin typeface="ＭＳ Ｐゴシック" panose="020B0600070205080204" pitchFamily="50" charset="-128"/>
              <a:ea typeface="ＭＳ Ｐゴシック" panose="020B0600070205080204" pitchFamily="50" charset="-128"/>
            </a:rPr>
            <a:t>・民生費は、住民一人あたり</a:t>
          </a:r>
          <a:r>
            <a:rPr kumimoji="1" lang="en-US" altLang="ja-JP" sz="1200">
              <a:latin typeface="ＭＳ Ｐゴシック" panose="020B0600070205080204" pitchFamily="50" charset="-128"/>
              <a:ea typeface="ＭＳ Ｐゴシック" panose="020B0600070205080204" pitchFamily="50" charset="-128"/>
            </a:rPr>
            <a:t>192,675</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16,808</a:t>
          </a:r>
          <a:r>
            <a:rPr kumimoji="1" lang="ja-JP" altLang="en-US" sz="1200">
              <a:latin typeface="ＭＳ Ｐゴシック" panose="020B0600070205080204" pitchFamily="50" charset="-128"/>
              <a:ea typeface="ＭＳ Ｐゴシック" panose="020B0600070205080204" pitchFamily="50" charset="-128"/>
            </a:rPr>
            <a:t>円増加している。増加の要因は、住民税非課税世帯生活支援臨時給付金の増加による。類似団体平均より高い理由については、こども園を</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園すべて直営していることに起因している。今後の施設運営については、民間のこども園の導入も含め効率的で効果的な運営方法を検討し、可能なものは指定管理者制度の導入などを実施し、コストの縮減に努めていく。</a:t>
          </a:r>
        </a:p>
        <a:p>
          <a:r>
            <a:rPr kumimoji="1" lang="ja-JP" altLang="en-US" sz="1200">
              <a:latin typeface="ＭＳ Ｐゴシック" panose="020B0600070205080204" pitchFamily="50" charset="-128"/>
              <a:ea typeface="ＭＳ Ｐゴシック" panose="020B0600070205080204" pitchFamily="50" charset="-128"/>
            </a:rPr>
            <a:t>・農林水産業費は、住民一人あたり</a:t>
          </a:r>
          <a:r>
            <a:rPr kumimoji="1" lang="en-US" altLang="ja-JP" sz="1200">
              <a:latin typeface="ＭＳ Ｐゴシック" panose="020B0600070205080204" pitchFamily="50" charset="-128"/>
              <a:ea typeface="ＭＳ Ｐゴシック" panose="020B0600070205080204" pitchFamily="50" charset="-128"/>
            </a:rPr>
            <a:t>22,355</a:t>
          </a:r>
          <a:r>
            <a:rPr kumimoji="1" lang="ja-JP" altLang="en-US" sz="1200">
              <a:latin typeface="ＭＳ Ｐゴシック" panose="020B0600070205080204" pitchFamily="50" charset="-128"/>
              <a:ea typeface="ＭＳ Ｐゴシック" panose="020B0600070205080204" pitchFamily="50" charset="-128"/>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33,273</a:t>
          </a:r>
          <a:r>
            <a:rPr kumimoji="1" lang="ja-JP" altLang="en-US" sz="1200">
              <a:latin typeface="ＭＳ Ｐゴシック" panose="020B0600070205080204" pitchFamily="50" charset="-128"/>
              <a:ea typeface="ＭＳ Ｐゴシック" panose="020B0600070205080204" pitchFamily="50" charset="-128"/>
            </a:rPr>
            <a:t>円となっており、前年度比</a:t>
          </a:r>
          <a:r>
            <a:rPr kumimoji="1" lang="en-US" altLang="ja-JP" sz="1200">
              <a:latin typeface="ＭＳ Ｐゴシック" panose="020B0600070205080204" pitchFamily="50" charset="-128"/>
              <a:ea typeface="ＭＳ Ｐゴシック" panose="020B0600070205080204" pitchFamily="50" charset="-128"/>
            </a:rPr>
            <a:t>4,007</a:t>
          </a:r>
          <a:r>
            <a:rPr kumimoji="1" lang="ja-JP" altLang="en-US" sz="1200">
              <a:latin typeface="ＭＳ Ｐゴシック" panose="020B0600070205080204" pitchFamily="50" charset="-128"/>
              <a:ea typeface="ＭＳ Ｐゴシック" panose="020B0600070205080204" pitchFamily="50" charset="-128"/>
            </a:rPr>
            <a:t>円減少している。減少の要因は、消費喚起を促すためのあやがわスマイル応援券発行事業の縮小が要因となっている。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a:t>
          </a:r>
        </a:p>
        <a:p>
          <a:r>
            <a:rPr kumimoji="1" lang="ja-JP" altLang="en-US" sz="900">
              <a:latin typeface="ＭＳ ゴシック" pitchFamily="49" charset="-128"/>
              <a:ea typeface="ＭＳ ゴシック" pitchFamily="49" charset="-128"/>
            </a:rPr>
            <a:t>　将来の公共施設の更新費用を見据え、財政調整基金を取り崩して特定目的基金を積み立てたため減少している。今後も基金の適正管理に努める。</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標準財政規模比</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％台となっており、やや高い水準で推移している。出来る限り確実な需要予測、歳入見込を行うことで、適正な比率となるよう努めていく。</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財政調整基金の取崩を行っていることから、実質単年度収支については低い数値となっている。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今後公共施設等の更新費用の増大が予想されており、公共施設等長寿命化基金等を活用しながらの財政運営となる。このことから、公共施設等総合管理計画及び個別計画に基づいた統廃合や長寿命化を行い、適切な管理の元、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各会計で適正な財政運営、企業経営を行い、財政の健全化に努めていく。</a:t>
          </a:r>
        </a:p>
        <a:p>
          <a:r>
            <a:rPr kumimoji="1" lang="ja-JP" altLang="en-US" sz="1400">
              <a:latin typeface="ＭＳ ゴシック" pitchFamily="49" charset="-128"/>
              <a:ea typeface="ＭＳ ゴシック" pitchFamily="49" charset="-128"/>
            </a:rPr>
            <a:t>　介護老人保健施設事業会計においては、経営状況が厳しくなっているため、指定管理者制度による運営を令和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年度より開始し、経営改善に努める。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a:t>
          </a:r>
          <a:r>
            <a:rPr kumimoji="1" lang="en-US" altLang="ja-JP" sz="1000">
              <a:latin typeface="ＭＳ ゴシック" pitchFamily="49" charset="-128"/>
              <a:ea typeface="ＭＳ ゴシック" pitchFamily="49" charset="-128"/>
            </a:rPr>
            <a:t>7</a:t>
          </a:r>
          <a:r>
            <a:rPr kumimoji="1" lang="ja-JP" altLang="en-US" sz="1000">
              <a:latin typeface="ＭＳ ゴシック" pitchFamily="49" charset="-128"/>
              <a:ea typeface="ＭＳ ゴシック" pitchFamily="49" charset="-128"/>
            </a:rPr>
            <a:t>年度に合併特例債発行期限を迎えることから起債発行が増加している。ただしそれ以外の起債発行は抑制しており、健全な運営に努めている。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高利率の起債の借り換えや新規の起債発行の抑制などを実施しているが、下水道事業における元金償還の開始などにより、増加傾向となっている。</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農業適正化事業においてわずかに増加している。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起債発行を抑制しているため普通会計の元利償還金は減少傾向にあるが、下水道事業における元金償還が開始したこと等もあり増加に転じている。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早期健全化基準未満であるが、今後とも世代間の公平性を考慮しながら起債発行の抑制に努め、適正な財政運営に努める。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p>
        <a:p>
          <a:r>
            <a:rPr kumimoji="1" lang="ja-JP" altLang="en-US" sz="1050">
              <a:latin typeface="ＭＳ ゴシック" pitchFamily="49" charset="-128"/>
              <a:ea typeface="ＭＳ ゴシック" pitchFamily="49" charset="-128"/>
            </a:rPr>
            <a:t>　町の行政改革大綱及び集中改革プランに基づき、起債発行を抑制しているが、中期的には増加傾向にある。今後も引き続き世代間の公平性を考慮しつつ、適正な起債発行額となるよう努めていく。</a:t>
          </a:r>
        </a:p>
        <a:p>
          <a:r>
            <a:rPr kumimoji="1" lang="ja-JP" altLang="en-US" sz="1050">
              <a:latin typeface="ＭＳ ゴシック" pitchFamily="49" charset="-128"/>
              <a:ea typeface="ＭＳ ゴシック" pitchFamily="49" charset="-128"/>
            </a:rPr>
            <a:t>○公営企業債等繰入見込額</a:t>
          </a:r>
        </a:p>
        <a:p>
          <a:r>
            <a:rPr kumimoji="1" lang="ja-JP" altLang="en-US" sz="1050">
              <a:latin typeface="ＭＳ ゴシック" pitchFamily="49" charset="-128"/>
              <a:ea typeface="ＭＳ ゴシック" pitchFamily="49" charset="-128"/>
            </a:rPr>
            <a:t>　下水道事業を除く会計においては、令和元年度以降、借換債を除いて起債発行を行っておらず、下水道事業についても、発行額を抑制しているため、減少傾向にある。</a:t>
          </a:r>
        </a:p>
        <a:p>
          <a:r>
            <a:rPr kumimoji="1" lang="ja-JP" altLang="en-US" sz="1050">
              <a:latin typeface="ＭＳ ゴシック" pitchFamily="49" charset="-128"/>
              <a:ea typeface="ＭＳ ゴシック" pitchFamily="49" charset="-128"/>
            </a:rPr>
            <a:t>○退職手当負担見込額</a:t>
          </a:r>
        </a:p>
        <a:p>
          <a:r>
            <a:rPr kumimoji="1" lang="ja-JP" altLang="en-US" sz="1050">
              <a:latin typeface="ＭＳ ゴシック" pitchFamily="49" charset="-128"/>
              <a:ea typeface="ＭＳ ゴシック" pitchFamily="49" charset="-128"/>
            </a:rPr>
            <a:t>　定員適正化計画に基づいた職員採用の実施により職員数は減少傾向にあり、令和</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年度においては、介護老人保健施設あやがわの指定管理者制度導入に伴い職員数が大幅に減少したため、退職手当負担見込額も併せて大幅に減少した。</a:t>
          </a:r>
        </a:p>
        <a:p>
          <a:r>
            <a:rPr kumimoji="1" lang="ja-JP" altLang="en-US" sz="1050">
              <a:latin typeface="ＭＳ ゴシック" pitchFamily="49" charset="-128"/>
              <a:ea typeface="ＭＳ ゴシック" pitchFamily="49" charset="-128"/>
            </a:rPr>
            <a:t>○将来負担比率の分子</a:t>
          </a:r>
        </a:p>
        <a:p>
          <a:r>
            <a:rPr kumimoji="1" lang="ja-JP" altLang="en-US" sz="1050">
              <a:latin typeface="ＭＳ ゴシック" pitchFamily="49" charset="-128"/>
              <a:ea typeface="ＭＳ ゴシック" pitchFamily="49" charset="-128"/>
            </a:rPr>
            <a:t>　前年度と比較して、将来負担額は減少しており、充当可能財源等は増加しているため、全体として減少している。</a:t>
          </a:r>
        </a:p>
        <a:p>
          <a:r>
            <a:rPr kumimoji="1" lang="ja-JP" altLang="en-US" sz="1050">
              <a:latin typeface="ＭＳ ゴシック" pitchFamily="49" charset="-128"/>
              <a:ea typeface="ＭＳ ゴシック" pitchFamily="49" charset="-128"/>
            </a:rPr>
            <a:t>○今後の対応</a:t>
          </a:r>
        </a:p>
        <a:p>
          <a:r>
            <a:rPr kumimoji="1" lang="ja-JP" altLang="en-US" sz="1050">
              <a:latin typeface="ＭＳ ゴシック" pitchFamily="49" charset="-128"/>
              <a:ea typeface="ＭＳ ゴシック" pitchFamily="49" charset="-128"/>
            </a:rPr>
            <a:t>　人口減少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財政調整基金では公共施設等長寿命化基金への積立を行ったことにより、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百万円の減となっている。その他特定目的基金では、公共施設等長寿命化基金や地域振興基金等に積み立てたことなどから、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百万円の増となっており、基金全体額は前年度末より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町税の減収などの不測の事態への対応に加え、基金の使途の明確化を図るため、財政調整基金を取り崩して個々の特定目的基金に積み立てていくことを予定している。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：町民の連帯の強化及び地域振興を図るための基金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　　：塵埃埋立場の建設に必要な財源を確保するための基金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　　　　：子育て支援事業の充実を図り、子どもが健やかに生まれ育つ環境づくりの推進を図るための基金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：学校施設の整備に必要な財源を確保するための基金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公共施設等長寿命化基金：公共施設等総合管理計画に基づき、今後の施設改修等を見据え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：合併特例債を活用して町民の連帯の強化及び地域振興を図るための基金を造成するため、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公共施設等長寿命化基金：公共施設等総合管理計画において、長寿命化等の対策を講じた場合においても、今後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億円と推計されていることから定期的な積み増し及び計画的な取崩しを実施していく。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年度まで合併特例債を活用し、基金を造成する。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歳計剰余金処分による積立を行った一方、財政調整基金を取崩し、公共施設等長寿命化基金への積立を行ったこと等により、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人口減少による税収の減少や公共施設の更新整備等において、中期財政計画では基金が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億円程度減少する見込みである。引き続き、行政改革大綱及び集中改革プランに基づき、一層の行政の効率化を推進していき、不測の事態に備えられるよう努めていく。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利息の積立により昨年度末より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今後合併特例債の元金償還の増加による公債費の増加が懸念されるため、過去の起債の繰上償還を検討したい。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12798055</v>
      </c>
      <c r="BO4" s="449"/>
      <c r="BP4" s="449"/>
      <c r="BQ4" s="449"/>
      <c r="BR4" s="449"/>
      <c r="BS4" s="449"/>
      <c r="BT4" s="449"/>
      <c r="BU4" s="450"/>
      <c r="BV4" s="448">
        <v>12574308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8.6</v>
      </c>
      <c r="CU4" s="589"/>
      <c r="CV4" s="589"/>
      <c r="CW4" s="589"/>
      <c r="CX4" s="589"/>
      <c r="CY4" s="589"/>
      <c r="CZ4" s="589"/>
      <c r="DA4" s="590"/>
      <c r="DB4" s="588">
        <v>5.8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12122545</v>
      </c>
      <c r="BO5" s="420"/>
      <c r="BP5" s="420"/>
      <c r="BQ5" s="420"/>
      <c r="BR5" s="420"/>
      <c r="BS5" s="420"/>
      <c r="BT5" s="420"/>
      <c r="BU5" s="421"/>
      <c r="BV5" s="419">
        <v>12118864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81.2</v>
      </c>
      <c r="CU5" s="417"/>
      <c r="CV5" s="417"/>
      <c r="CW5" s="417"/>
      <c r="CX5" s="417"/>
      <c r="CY5" s="417"/>
      <c r="CZ5" s="417"/>
      <c r="DA5" s="418"/>
      <c r="DB5" s="416">
        <v>82.8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675510</v>
      </c>
      <c r="BO6" s="420"/>
      <c r="BP6" s="420"/>
      <c r="BQ6" s="420"/>
      <c r="BR6" s="420"/>
      <c r="BS6" s="420"/>
      <c r="BT6" s="420"/>
      <c r="BU6" s="421"/>
      <c r="BV6" s="419">
        <v>455444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81.2</v>
      </c>
      <c r="CU6" s="563"/>
      <c r="CV6" s="563"/>
      <c r="CW6" s="563"/>
      <c r="CX6" s="563"/>
      <c r="CY6" s="563"/>
      <c r="CZ6" s="563"/>
      <c r="DA6" s="564"/>
      <c r="DB6" s="562">
        <v>82.8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57910</v>
      </c>
      <c r="BO7" s="420"/>
      <c r="BP7" s="420"/>
      <c r="BQ7" s="420"/>
      <c r="BR7" s="420"/>
      <c r="BS7" s="420"/>
      <c r="BT7" s="420"/>
      <c r="BU7" s="421"/>
      <c r="BV7" s="419">
        <v>48600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7145681</v>
      </c>
      <c r="CU7" s="420"/>
      <c r="CV7" s="420"/>
      <c r="CW7" s="420"/>
      <c r="CX7" s="420"/>
      <c r="CY7" s="420"/>
      <c r="CZ7" s="420"/>
      <c r="DA7" s="421"/>
      <c r="DB7" s="419">
        <v>7008227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617600</v>
      </c>
      <c r="BO8" s="420"/>
      <c r="BP8" s="420"/>
      <c r="BQ8" s="420"/>
      <c r="BR8" s="420"/>
      <c r="BS8" s="420"/>
      <c r="BT8" s="420"/>
      <c r="BU8" s="421"/>
      <c r="BV8" s="419">
        <v>406844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22693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210756</v>
      </c>
      <c r="BO9" s="420"/>
      <c r="BP9" s="420"/>
      <c r="BQ9" s="420"/>
      <c r="BR9" s="420"/>
      <c r="BS9" s="420"/>
      <c r="BT9" s="420"/>
      <c r="BU9" s="421"/>
      <c r="BV9" s="419">
        <v>-255959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3.4</v>
      </c>
      <c r="CU9" s="417"/>
      <c r="CV9" s="417"/>
      <c r="CW9" s="417"/>
      <c r="CX9" s="417"/>
      <c r="CY9" s="417"/>
      <c r="CZ9" s="417"/>
      <c r="DA9" s="418"/>
      <c r="DB9" s="416">
        <v>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23610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34425</v>
      </c>
      <c r="BO10" s="420"/>
      <c r="BP10" s="420"/>
      <c r="BQ10" s="420"/>
      <c r="BR10" s="420"/>
      <c r="BS10" s="420"/>
      <c r="BT10" s="420"/>
      <c r="BU10" s="421"/>
      <c r="BV10" s="419">
        <v>28352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23189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1000000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22756</v>
      </c>
      <c r="S13" s="507"/>
      <c r="T13" s="507"/>
      <c r="U13" s="507"/>
      <c r="V13" s="508"/>
      <c r="W13" s="509" t="s">
        <v>131</v>
      </c>
      <c r="X13" s="405"/>
      <c r="Y13" s="405"/>
      <c r="Z13" s="405"/>
      <c r="AA13" s="405"/>
      <c r="AB13" s="406"/>
      <c r="AC13" s="372">
        <v>991</v>
      </c>
      <c r="AD13" s="373"/>
      <c r="AE13" s="373"/>
      <c r="AF13" s="373"/>
      <c r="AG13" s="374"/>
      <c r="AH13" s="372">
        <v>1117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-754819</v>
      </c>
      <c r="BO13" s="420"/>
      <c r="BP13" s="420"/>
      <c r="BQ13" s="420"/>
      <c r="BR13" s="420"/>
      <c r="BS13" s="420"/>
      <c r="BT13" s="420"/>
      <c r="BU13" s="421"/>
      <c r="BV13" s="419">
        <v>-1227607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-2.1</v>
      </c>
      <c r="CU13" s="417"/>
      <c r="CV13" s="417"/>
      <c r="CW13" s="417"/>
      <c r="CX13" s="417"/>
      <c r="CY13" s="417"/>
      <c r="CZ13" s="417"/>
      <c r="DA13" s="418"/>
      <c r="DB13" s="416">
        <v>-2.4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23368</v>
      </c>
      <c r="S14" s="507"/>
      <c r="T14" s="507"/>
      <c r="U14" s="507"/>
      <c r="V14" s="508"/>
      <c r="W14" s="510"/>
      <c r="X14" s="408"/>
      <c r="Y14" s="408"/>
      <c r="Z14" s="408"/>
      <c r="AA14" s="408"/>
      <c r="AB14" s="409"/>
      <c r="AC14" s="499">
        <v>9.3000000000000007</v>
      </c>
      <c r="AD14" s="500"/>
      <c r="AE14" s="500"/>
      <c r="AF14" s="500"/>
      <c r="AG14" s="501"/>
      <c r="AH14" s="499">
        <v>10.1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22969</v>
      </c>
      <c r="S15" s="507"/>
      <c r="T15" s="507"/>
      <c r="U15" s="507"/>
      <c r="V15" s="508"/>
      <c r="W15" s="509" t="s">
        <v>137</v>
      </c>
      <c r="X15" s="405"/>
      <c r="Y15" s="405"/>
      <c r="Z15" s="405"/>
      <c r="AA15" s="405"/>
      <c r="AB15" s="406"/>
      <c r="AC15" s="372">
        <v>2598</v>
      </c>
      <c r="AD15" s="373"/>
      <c r="AE15" s="373"/>
      <c r="AF15" s="373"/>
      <c r="AG15" s="374"/>
      <c r="AH15" s="372">
        <v>2686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3059131</v>
      </c>
      <c r="BO15" s="449"/>
      <c r="BP15" s="449"/>
      <c r="BQ15" s="449"/>
      <c r="BR15" s="449"/>
      <c r="BS15" s="449"/>
      <c r="BT15" s="449"/>
      <c r="BU15" s="450"/>
      <c r="BV15" s="448">
        <v>3029609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24.4</v>
      </c>
      <c r="AD16" s="500"/>
      <c r="AE16" s="500"/>
      <c r="AF16" s="500"/>
      <c r="AG16" s="501"/>
      <c r="AH16" s="499">
        <v>24.3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6309579</v>
      </c>
      <c r="BO16" s="420"/>
      <c r="BP16" s="420"/>
      <c r="BQ16" s="420"/>
      <c r="BR16" s="420"/>
      <c r="BS16" s="420"/>
      <c r="BT16" s="420"/>
      <c r="BU16" s="421"/>
      <c r="BV16" s="419">
        <v>6111461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7072</v>
      </c>
      <c r="AD17" s="373"/>
      <c r="AE17" s="373"/>
      <c r="AF17" s="373"/>
      <c r="AG17" s="374"/>
      <c r="AH17" s="372">
        <v>7256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3839714</v>
      </c>
      <c r="BO17" s="420"/>
      <c r="BP17" s="420"/>
      <c r="BQ17" s="420"/>
      <c r="BR17" s="420"/>
      <c r="BS17" s="420"/>
      <c r="BT17" s="420"/>
      <c r="BU17" s="421"/>
      <c r="BV17" s="419">
        <v>3808983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109.75</v>
      </c>
      <c r="M18" s="472"/>
      <c r="N18" s="472"/>
      <c r="O18" s="472"/>
      <c r="P18" s="472"/>
      <c r="Q18" s="472"/>
      <c r="R18" s="473"/>
      <c r="S18" s="473"/>
      <c r="T18" s="473"/>
      <c r="U18" s="473"/>
      <c r="V18" s="474"/>
      <c r="W18" s="490"/>
      <c r="X18" s="491"/>
      <c r="Y18" s="491"/>
      <c r="Z18" s="491"/>
      <c r="AA18" s="491"/>
      <c r="AB18" s="515"/>
      <c r="AC18" s="389">
        <v>66.3</v>
      </c>
      <c r="AD18" s="390"/>
      <c r="AE18" s="390"/>
      <c r="AF18" s="390"/>
      <c r="AG18" s="475"/>
      <c r="AH18" s="389">
        <v>65.599999999999994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5837278</v>
      </c>
      <c r="BO18" s="420"/>
      <c r="BP18" s="420"/>
      <c r="BQ18" s="420"/>
      <c r="BR18" s="420"/>
      <c r="BS18" s="420"/>
      <c r="BT18" s="420"/>
      <c r="BU18" s="421"/>
      <c r="BV18" s="419">
        <v>5777797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9080582</v>
      </c>
      <c r="BO19" s="420"/>
      <c r="BP19" s="420"/>
      <c r="BQ19" s="420"/>
      <c r="BR19" s="420"/>
      <c r="BS19" s="420"/>
      <c r="BT19" s="420"/>
      <c r="BU19" s="421"/>
      <c r="BV19" s="419">
        <v>9079095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8858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4768287</v>
      </c>
      <c r="BO22" s="449"/>
      <c r="BP22" s="449"/>
      <c r="BQ22" s="449"/>
      <c r="BR22" s="449"/>
      <c r="BS22" s="449"/>
      <c r="BT22" s="449"/>
      <c r="BU22" s="450"/>
      <c r="BV22" s="448">
        <v>4248736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3021670</v>
      </c>
      <c r="BO23" s="420"/>
      <c r="BP23" s="420"/>
      <c r="BQ23" s="420"/>
      <c r="BR23" s="420"/>
      <c r="BS23" s="420"/>
      <c r="BT23" s="420"/>
      <c r="BU23" s="421"/>
      <c r="BV23" s="419">
        <v>3086602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8090</v>
      </c>
      <c r="R24" s="373"/>
      <c r="S24" s="373"/>
      <c r="T24" s="373"/>
      <c r="U24" s="373"/>
      <c r="V24" s="374"/>
      <c r="W24" s="462"/>
      <c r="X24" s="399"/>
      <c r="Y24" s="400"/>
      <c r="Z24" s="375" t="s">
        <v>162</v>
      </c>
      <c r="AA24" s="376"/>
      <c r="AB24" s="376"/>
      <c r="AC24" s="376"/>
      <c r="AD24" s="376"/>
      <c r="AE24" s="376"/>
      <c r="AF24" s="376"/>
      <c r="AG24" s="377"/>
      <c r="AH24" s="372">
        <v>154</v>
      </c>
      <c r="AI24" s="373"/>
      <c r="AJ24" s="373"/>
      <c r="AK24" s="373"/>
      <c r="AL24" s="374"/>
      <c r="AM24" s="372">
        <v>465696</v>
      </c>
      <c r="AN24" s="373"/>
      <c r="AO24" s="373"/>
      <c r="AP24" s="373"/>
      <c r="AQ24" s="373"/>
      <c r="AR24" s="374"/>
      <c r="AS24" s="372">
        <v>3024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4673865</v>
      </c>
      <c r="BO24" s="420"/>
      <c r="BP24" s="420"/>
      <c r="BQ24" s="420"/>
      <c r="BR24" s="420"/>
      <c r="BS24" s="420"/>
      <c r="BT24" s="420"/>
      <c r="BU24" s="421"/>
      <c r="BV24" s="419">
        <v>4070940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108443</v>
      </c>
      <c r="BO25" s="449"/>
      <c r="BP25" s="449"/>
      <c r="BQ25" s="449"/>
      <c r="BR25" s="449"/>
      <c r="BS25" s="449"/>
      <c r="BT25" s="449"/>
      <c r="BU25" s="450"/>
      <c r="BV25" s="448">
        <v>107006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5360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3710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16890</v>
      </c>
      <c r="AN27" s="373"/>
      <c r="AO27" s="373"/>
      <c r="AP27" s="373"/>
      <c r="AQ27" s="373"/>
      <c r="AR27" s="374"/>
      <c r="AS27" s="372">
        <v>2815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4426597</v>
      </c>
      <c r="BO28" s="449"/>
      <c r="BP28" s="449"/>
      <c r="BQ28" s="449"/>
      <c r="BR28" s="449"/>
      <c r="BS28" s="449"/>
      <c r="BT28" s="449"/>
      <c r="BU28" s="450"/>
      <c r="BV28" s="448">
        <v>5042172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3020</v>
      </c>
      <c r="R29" s="373"/>
      <c r="S29" s="373"/>
      <c r="T29" s="373"/>
      <c r="U29" s="373"/>
      <c r="V29" s="374"/>
      <c r="W29" s="463"/>
      <c r="X29" s="464"/>
      <c r="Y29" s="465"/>
      <c r="Z29" s="375" t="s">
        <v>177</v>
      </c>
      <c r="AA29" s="376"/>
      <c r="AB29" s="376"/>
      <c r="AC29" s="376"/>
      <c r="AD29" s="376"/>
      <c r="AE29" s="376"/>
      <c r="AF29" s="376"/>
      <c r="AG29" s="377"/>
      <c r="AH29" s="372">
        <v>160</v>
      </c>
      <c r="AI29" s="373"/>
      <c r="AJ29" s="373"/>
      <c r="AK29" s="373"/>
      <c r="AL29" s="374"/>
      <c r="AM29" s="372">
        <v>482586</v>
      </c>
      <c r="AN29" s="373"/>
      <c r="AO29" s="373"/>
      <c r="AP29" s="373"/>
      <c r="AQ29" s="373"/>
      <c r="AR29" s="374"/>
      <c r="AS29" s="372">
        <v>3016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787000</v>
      </c>
      <c r="BO29" s="420"/>
      <c r="BP29" s="420"/>
      <c r="BQ29" s="420"/>
      <c r="BR29" s="420"/>
      <c r="BS29" s="420"/>
      <c r="BT29" s="420"/>
      <c r="BU29" s="421"/>
      <c r="BV29" s="419">
        <v>781025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5492643</v>
      </c>
      <c r="BO30" s="454"/>
      <c r="BP30" s="454"/>
      <c r="BQ30" s="454"/>
      <c r="BR30" s="454"/>
      <c r="BS30" s="454"/>
      <c r="BT30" s="454"/>
      <c r="BU30" s="455"/>
      <c r="BV30" s="453">
        <v>4270517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国民健康保険陶病院事業会計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香川県市町総合事務組合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有限会社綾歌南部農業振興公社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町営バス運送事業特別会計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介護老人保健施設事業会計</v>
      </c>
      <c r="AP35" s="368"/>
      <c r="AQ35" s="368"/>
      <c r="AR35" s="368"/>
      <c r="AS35" s="368"/>
      <c r="AT35" s="368"/>
      <c r="AU35" s="368"/>
      <c r="AV35" s="368"/>
      <c r="AW35" s="368"/>
      <c r="AX35" s="368"/>
      <c r="AY35" s="368"/>
      <c r="AZ35" s="368"/>
      <c r="BA35" s="368"/>
      <c r="BB35" s="368"/>
      <c r="BC35" s="368"/>
      <c r="BD35" s="181"/>
      <c r="BE35" s="367">
        <f t="shared" ref="BE35:BE43" si="1">IF(BG35="","",BE34+1)</f>
        <v>13</v>
      </c>
      <c r="BF35" s="367"/>
      <c r="BG35" s="368" t="str">
        <f>IF('各会計、関係団体の財政状況及び健全化判断比率'!B35="","",'各会計、関係団体の財政状況及び健全化判断比率'!B35)</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香川県後期高齢者医療広域連合（一般会計）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火葬事業特別会計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香川県後期高齢者医療広域連合（後期高齢者医療事業）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墓園事業特別会計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香川県広域水道企業団（水道事業会計）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育英事業特別会計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香川県広域水道企業団（工業用水道事業会計）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Nmjofb1BORxwOCjnYkg7q/g73ymSp73nsoX3IcGQ6YL+IEgOL2CPldGOgSTvxEVyGkG3el9cnMfH0Txs1RPhQ==" saltValue="HZOJ2GyO/XvCeGSxK9c5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3053151</v>
      </c>
      <c r="S5" s="674"/>
      <c r="T5" s="674"/>
      <c r="U5" s="674"/>
      <c r="V5" s="674"/>
      <c r="W5" s="674"/>
      <c r="X5" s="674"/>
      <c r="Y5" s="702"/>
      <c r="Z5" s="715">
        <v>23.9</v>
      </c>
      <c r="AA5" s="715"/>
      <c r="AB5" s="715"/>
      <c r="AC5" s="715"/>
      <c r="AD5" s="716">
        <v>3052144</v>
      </c>
      <c r="AE5" s="716"/>
      <c r="AF5" s="716"/>
      <c r="AG5" s="716"/>
      <c r="AH5" s="716"/>
      <c r="AI5" s="716"/>
      <c r="AJ5" s="716"/>
      <c r="AK5" s="716"/>
      <c r="AL5" s="703">
        <v>42.4</v>
      </c>
      <c r="AM5" s="685"/>
      <c r="AN5" s="685"/>
      <c r="AO5" s="704"/>
      <c r="AP5" s="676" t="s">
        <v>216</v>
      </c>
      <c r="AQ5" s="677"/>
      <c r="AR5" s="677"/>
      <c r="AS5" s="677"/>
      <c r="AT5" s="677"/>
      <c r="AU5" s="677"/>
      <c r="AV5" s="677"/>
      <c r="AW5" s="677"/>
      <c r="AX5" s="677"/>
      <c r="AY5" s="677"/>
      <c r="AZ5" s="677"/>
      <c r="BA5" s="677"/>
      <c r="BB5" s="677"/>
      <c r="BC5" s="677"/>
      <c r="BD5" s="677"/>
      <c r="BE5" s="677"/>
      <c r="BF5" s="678"/>
      <c r="BG5" s="621">
        <v>3052920</v>
      </c>
      <c r="BH5" s="622"/>
      <c r="BI5" s="622"/>
      <c r="BJ5" s="622"/>
      <c r="BK5" s="622"/>
      <c r="BL5" s="622"/>
      <c r="BM5" s="622"/>
      <c r="BN5" s="623"/>
      <c r="BO5" s="659">
        <v>100</v>
      </c>
      <c r="BP5" s="659"/>
      <c r="BQ5" s="659"/>
      <c r="BR5" s="659"/>
      <c r="BS5" s="660">
        <v>48890</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134243</v>
      </c>
      <c r="S6" s="622"/>
      <c r="T6" s="622"/>
      <c r="U6" s="622"/>
      <c r="V6" s="622"/>
      <c r="W6" s="622"/>
      <c r="X6" s="622"/>
      <c r="Y6" s="623"/>
      <c r="Z6" s="659">
        <v>1</v>
      </c>
      <c r="AA6" s="659"/>
      <c r="AB6" s="659"/>
      <c r="AC6" s="659"/>
      <c r="AD6" s="660">
        <v>134243</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3052920</v>
      </c>
      <c r="BH6" s="622"/>
      <c r="BI6" s="622"/>
      <c r="BJ6" s="622"/>
      <c r="BK6" s="622"/>
      <c r="BL6" s="622"/>
      <c r="BM6" s="622"/>
      <c r="BN6" s="623"/>
      <c r="BO6" s="659">
        <v>100</v>
      </c>
      <c r="BP6" s="659"/>
      <c r="BQ6" s="659"/>
      <c r="BR6" s="659"/>
      <c r="BS6" s="660">
        <v>48890</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113932</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113930</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1451</v>
      </c>
      <c r="S7" s="622"/>
      <c r="T7" s="622"/>
      <c r="U7" s="622"/>
      <c r="V7" s="622"/>
      <c r="W7" s="622"/>
      <c r="X7" s="622"/>
      <c r="Y7" s="623"/>
      <c r="Z7" s="659">
        <v>0</v>
      </c>
      <c r="AA7" s="659"/>
      <c r="AB7" s="659"/>
      <c r="AC7" s="659"/>
      <c r="AD7" s="660">
        <v>1451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1262025</v>
      </c>
      <c r="BH7" s="622"/>
      <c r="BI7" s="622"/>
      <c r="BJ7" s="622"/>
      <c r="BK7" s="622"/>
      <c r="BL7" s="622"/>
      <c r="BM7" s="622"/>
      <c r="BN7" s="623"/>
      <c r="BO7" s="659">
        <v>41.3</v>
      </c>
      <c r="BP7" s="659"/>
      <c r="BQ7" s="659"/>
      <c r="BR7" s="659"/>
      <c r="BS7" s="660">
        <v>48890</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2445218</v>
      </c>
      <c r="CS7" s="622"/>
      <c r="CT7" s="622"/>
      <c r="CU7" s="622"/>
      <c r="CV7" s="622"/>
      <c r="CW7" s="622"/>
      <c r="CX7" s="622"/>
      <c r="CY7" s="623"/>
      <c r="CZ7" s="659">
        <v>20.2</v>
      </c>
      <c r="DA7" s="659"/>
      <c r="DB7" s="659"/>
      <c r="DC7" s="659"/>
      <c r="DD7" s="627">
        <v>143855</v>
      </c>
      <c r="DE7" s="622"/>
      <c r="DF7" s="622"/>
      <c r="DG7" s="622"/>
      <c r="DH7" s="622"/>
      <c r="DI7" s="622"/>
      <c r="DJ7" s="622"/>
      <c r="DK7" s="622"/>
      <c r="DL7" s="622"/>
      <c r="DM7" s="622"/>
      <c r="DN7" s="622"/>
      <c r="DO7" s="622"/>
      <c r="DP7" s="623"/>
      <c r="DQ7" s="627">
        <v>1885588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21817</v>
      </c>
      <c r="S8" s="622"/>
      <c r="T8" s="622"/>
      <c r="U8" s="622"/>
      <c r="V8" s="622"/>
      <c r="W8" s="622"/>
      <c r="X8" s="622"/>
      <c r="Y8" s="623"/>
      <c r="Z8" s="659">
        <v>0.2</v>
      </c>
      <c r="AA8" s="659"/>
      <c r="AB8" s="659"/>
      <c r="AC8" s="659"/>
      <c r="AD8" s="660">
        <v>21817</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42672</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4467942</v>
      </c>
      <c r="CS8" s="622"/>
      <c r="CT8" s="622"/>
      <c r="CU8" s="622"/>
      <c r="CV8" s="622"/>
      <c r="CW8" s="622"/>
      <c r="CX8" s="622"/>
      <c r="CY8" s="623"/>
      <c r="CZ8" s="659">
        <v>36.9</v>
      </c>
      <c r="DA8" s="659"/>
      <c r="DB8" s="659"/>
      <c r="DC8" s="659"/>
      <c r="DD8" s="627">
        <v>275382</v>
      </c>
      <c r="DE8" s="622"/>
      <c r="DF8" s="622"/>
      <c r="DG8" s="622"/>
      <c r="DH8" s="622"/>
      <c r="DI8" s="622"/>
      <c r="DJ8" s="622"/>
      <c r="DK8" s="622"/>
      <c r="DL8" s="622"/>
      <c r="DM8" s="622"/>
      <c r="DN8" s="622"/>
      <c r="DO8" s="622"/>
      <c r="DP8" s="623"/>
      <c r="DQ8" s="627">
        <v>2931878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21782</v>
      </c>
      <c r="S9" s="622"/>
      <c r="T9" s="622"/>
      <c r="U9" s="622"/>
      <c r="V9" s="622"/>
      <c r="W9" s="622"/>
      <c r="X9" s="622"/>
      <c r="Y9" s="623"/>
      <c r="Z9" s="659">
        <v>0.2</v>
      </c>
      <c r="AA9" s="659"/>
      <c r="AB9" s="659"/>
      <c r="AC9" s="659"/>
      <c r="AD9" s="660">
        <v>21782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973784</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1017820</v>
      </c>
      <c r="CS9" s="622"/>
      <c r="CT9" s="622"/>
      <c r="CU9" s="622"/>
      <c r="CV9" s="622"/>
      <c r="CW9" s="622"/>
      <c r="CX9" s="622"/>
      <c r="CY9" s="623"/>
      <c r="CZ9" s="659">
        <v>8.4</v>
      </c>
      <c r="DA9" s="659"/>
      <c r="DB9" s="659"/>
      <c r="DC9" s="659"/>
      <c r="DD9" s="627">
        <v>251732</v>
      </c>
      <c r="DE9" s="622"/>
      <c r="DF9" s="622"/>
      <c r="DG9" s="622"/>
      <c r="DH9" s="622"/>
      <c r="DI9" s="622"/>
      <c r="DJ9" s="622"/>
      <c r="DK9" s="622"/>
      <c r="DL9" s="622"/>
      <c r="DM9" s="622"/>
      <c r="DN9" s="622"/>
      <c r="DO9" s="622"/>
      <c r="DP9" s="623"/>
      <c r="DQ9" s="627">
        <v>532724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101771</v>
      </c>
      <c r="BH10" s="622"/>
      <c r="BI10" s="622"/>
      <c r="BJ10" s="622"/>
      <c r="BK10" s="622"/>
      <c r="BL10" s="622"/>
      <c r="BM10" s="622"/>
      <c r="BN10" s="623"/>
      <c r="BO10" s="659">
        <v>3.3</v>
      </c>
      <c r="BP10" s="659"/>
      <c r="BQ10" s="659"/>
      <c r="BR10" s="659"/>
      <c r="BS10" s="660">
        <v>17225</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15000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575626</v>
      </c>
      <c r="S11" s="622"/>
      <c r="T11" s="622"/>
      <c r="U11" s="622"/>
      <c r="V11" s="622"/>
      <c r="W11" s="622"/>
      <c r="X11" s="622"/>
      <c r="Y11" s="623"/>
      <c r="Z11" s="624">
        <v>4.5</v>
      </c>
      <c r="AA11" s="625"/>
      <c r="AB11" s="625"/>
      <c r="AC11" s="626"/>
      <c r="AD11" s="627">
        <v>575626</v>
      </c>
      <c r="AE11" s="622"/>
      <c r="AF11" s="622"/>
      <c r="AG11" s="622"/>
      <c r="AH11" s="622"/>
      <c r="AI11" s="622"/>
      <c r="AJ11" s="622"/>
      <c r="AK11" s="623"/>
      <c r="AL11" s="624">
        <v>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143798</v>
      </c>
      <c r="BH11" s="622"/>
      <c r="BI11" s="622"/>
      <c r="BJ11" s="622"/>
      <c r="BK11" s="622"/>
      <c r="BL11" s="622"/>
      <c r="BM11" s="622"/>
      <c r="BN11" s="623"/>
      <c r="BO11" s="659">
        <v>4.7</v>
      </c>
      <c r="BP11" s="659"/>
      <c r="BQ11" s="659"/>
      <c r="BR11" s="659"/>
      <c r="BS11" s="660">
        <v>31665</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518392</v>
      </c>
      <c r="CS11" s="622"/>
      <c r="CT11" s="622"/>
      <c r="CU11" s="622"/>
      <c r="CV11" s="622"/>
      <c r="CW11" s="622"/>
      <c r="CX11" s="622"/>
      <c r="CY11" s="623"/>
      <c r="CZ11" s="659">
        <v>4.3</v>
      </c>
      <c r="DA11" s="659"/>
      <c r="DB11" s="659"/>
      <c r="DC11" s="659"/>
      <c r="DD11" s="627">
        <v>154065</v>
      </c>
      <c r="DE11" s="622"/>
      <c r="DF11" s="622"/>
      <c r="DG11" s="622"/>
      <c r="DH11" s="622"/>
      <c r="DI11" s="622"/>
      <c r="DJ11" s="622"/>
      <c r="DK11" s="622"/>
      <c r="DL11" s="622"/>
      <c r="DM11" s="622"/>
      <c r="DN11" s="622"/>
      <c r="DO11" s="622"/>
      <c r="DP11" s="623"/>
      <c r="DQ11" s="627">
        <v>322982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28279</v>
      </c>
      <c r="S12" s="622"/>
      <c r="T12" s="622"/>
      <c r="U12" s="622"/>
      <c r="V12" s="622"/>
      <c r="W12" s="622"/>
      <c r="X12" s="622"/>
      <c r="Y12" s="623"/>
      <c r="Z12" s="659">
        <v>0.2</v>
      </c>
      <c r="AA12" s="659"/>
      <c r="AB12" s="659"/>
      <c r="AC12" s="659"/>
      <c r="AD12" s="660">
        <v>28279</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1541141</v>
      </c>
      <c r="BH12" s="622"/>
      <c r="BI12" s="622"/>
      <c r="BJ12" s="622"/>
      <c r="BK12" s="622"/>
      <c r="BL12" s="622"/>
      <c r="BM12" s="622"/>
      <c r="BN12" s="623"/>
      <c r="BO12" s="659">
        <v>50.5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771576</v>
      </c>
      <c r="CS12" s="622"/>
      <c r="CT12" s="622"/>
      <c r="CU12" s="622"/>
      <c r="CV12" s="622"/>
      <c r="CW12" s="622"/>
      <c r="CX12" s="622"/>
      <c r="CY12" s="623"/>
      <c r="CZ12" s="659">
        <v>6.4</v>
      </c>
      <c r="DA12" s="659"/>
      <c r="DB12" s="659"/>
      <c r="DC12" s="659"/>
      <c r="DD12" s="627">
        <v>1151</v>
      </c>
      <c r="DE12" s="622"/>
      <c r="DF12" s="622"/>
      <c r="DG12" s="622"/>
      <c r="DH12" s="622"/>
      <c r="DI12" s="622"/>
      <c r="DJ12" s="622"/>
      <c r="DK12" s="622"/>
      <c r="DL12" s="622"/>
      <c r="DM12" s="622"/>
      <c r="DN12" s="622"/>
      <c r="DO12" s="622"/>
      <c r="DP12" s="623"/>
      <c r="DQ12" s="627">
        <v>206288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1513916</v>
      </c>
      <c r="BH13" s="622"/>
      <c r="BI13" s="622"/>
      <c r="BJ13" s="622"/>
      <c r="BK13" s="622"/>
      <c r="BL13" s="622"/>
      <c r="BM13" s="622"/>
      <c r="BN13" s="623"/>
      <c r="BO13" s="659">
        <v>49.6</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806954</v>
      </c>
      <c r="CS13" s="622"/>
      <c r="CT13" s="622"/>
      <c r="CU13" s="622"/>
      <c r="CV13" s="622"/>
      <c r="CW13" s="622"/>
      <c r="CX13" s="622"/>
      <c r="CY13" s="623"/>
      <c r="CZ13" s="659">
        <v>6.7</v>
      </c>
      <c r="DA13" s="659"/>
      <c r="DB13" s="659"/>
      <c r="DC13" s="659"/>
      <c r="DD13" s="627">
        <v>188746</v>
      </c>
      <c r="DE13" s="622"/>
      <c r="DF13" s="622"/>
      <c r="DG13" s="622"/>
      <c r="DH13" s="622"/>
      <c r="DI13" s="622"/>
      <c r="DJ13" s="622"/>
      <c r="DK13" s="622"/>
      <c r="DL13" s="622"/>
      <c r="DM13" s="622"/>
      <c r="DN13" s="622"/>
      <c r="DO13" s="622"/>
      <c r="DP13" s="623"/>
      <c r="DQ13" s="627">
        <v>674116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1449</v>
      </c>
      <c r="S14" s="622"/>
      <c r="T14" s="622"/>
      <c r="U14" s="622"/>
      <c r="V14" s="622"/>
      <c r="W14" s="622"/>
      <c r="X14" s="622"/>
      <c r="Y14" s="623"/>
      <c r="Z14" s="659">
        <v>0</v>
      </c>
      <c r="AA14" s="659"/>
      <c r="AB14" s="659"/>
      <c r="AC14" s="659"/>
      <c r="AD14" s="660">
        <v>1449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110911</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343203</v>
      </c>
      <c r="CS14" s="622"/>
      <c r="CT14" s="622"/>
      <c r="CU14" s="622"/>
      <c r="CV14" s="622"/>
      <c r="CW14" s="622"/>
      <c r="CX14" s="622"/>
      <c r="CY14" s="623"/>
      <c r="CZ14" s="659">
        <v>2.8</v>
      </c>
      <c r="DA14" s="659"/>
      <c r="DB14" s="659"/>
      <c r="DC14" s="659"/>
      <c r="DD14" s="627">
        <v>14197</v>
      </c>
      <c r="DE14" s="622"/>
      <c r="DF14" s="622"/>
      <c r="DG14" s="622"/>
      <c r="DH14" s="622"/>
      <c r="DI14" s="622"/>
      <c r="DJ14" s="622"/>
      <c r="DK14" s="622"/>
      <c r="DL14" s="622"/>
      <c r="DM14" s="622"/>
      <c r="DN14" s="622"/>
      <c r="DO14" s="622"/>
      <c r="DP14" s="623"/>
      <c r="DQ14" s="627">
        <v>322697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138843</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1304079</v>
      </c>
      <c r="CS15" s="622"/>
      <c r="CT15" s="622"/>
      <c r="CU15" s="622"/>
      <c r="CV15" s="622"/>
      <c r="CW15" s="622"/>
      <c r="CX15" s="622"/>
      <c r="CY15" s="623"/>
      <c r="CZ15" s="659">
        <v>10.8</v>
      </c>
      <c r="DA15" s="659"/>
      <c r="DB15" s="659"/>
      <c r="DC15" s="659"/>
      <c r="DD15" s="627">
        <v>222810</v>
      </c>
      <c r="DE15" s="622"/>
      <c r="DF15" s="622"/>
      <c r="DG15" s="622"/>
      <c r="DH15" s="622"/>
      <c r="DI15" s="622"/>
      <c r="DJ15" s="622"/>
      <c r="DK15" s="622"/>
      <c r="DL15" s="622"/>
      <c r="DM15" s="622"/>
      <c r="DN15" s="622"/>
      <c r="DO15" s="622"/>
      <c r="DP15" s="623"/>
      <c r="DQ15" s="627">
        <v>1115913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14447</v>
      </c>
      <c r="S16" s="622"/>
      <c r="T16" s="622"/>
      <c r="U16" s="622"/>
      <c r="V16" s="622"/>
      <c r="W16" s="622"/>
      <c r="X16" s="622"/>
      <c r="Y16" s="623"/>
      <c r="Z16" s="659">
        <v>0.1</v>
      </c>
      <c r="AA16" s="659"/>
      <c r="AB16" s="659"/>
      <c r="AC16" s="659"/>
      <c r="AD16" s="660">
        <v>14447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1753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154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55793</v>
      </c>
      <c r="S17" s="622"/>
      <c r="T17" s="622"/>
      <c r="U17" s="622"/>
      <c r="V17" s="622"/>
      <c r="W17" s="622"/>
      <c r="X17" s="622"/>
      <c r="Y17" s="623"/>
      <c r="Z17" s="659">
        <v>0.4</v>
      </c>
      <c r="AA17" s="659"/>
      <c r="AB17" s="659"/>
      <c r="AC17" s="659"/>
      <c r="AD17" s="660">
        <v>55793</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316676</v>
      </c>
      <c r="CS17" s="622"/>
      <c r="CT17" s="622"/>
      <c r="CU17" s="622"/>
      <c r="CV17" s="622"/>
      <c r="CW17" s="622"/>
      <c r="CX17" s="622"/>
      <c r="CY17" s="623"/>
      <c r="CZ17" s="659">
        <v>2.6</v>
      </c>
      <c r="DA17" s="659"/>
      <c r="DB17" s="659"/>
      <c r="DC17" s="659"/>
      <c r="DD17" s="627" t="s">
        <v>122</v>
      </c>
      <c r="DE17" s="622"/>
      <c r="DF17" s="622"/>
      <c r="DG17" s="622"/>
      <c r="DH17" s="622"/>
      <c r="DI17" s="622"/>
      <c r="DJ17" s="622"/>
      <c r="DK17" s="622"/>
      <c r="DL17" s="622"/>
      <c r="DM17" s="622"/>
      <c r="DN17" s="622"/>
      <c r="DO17" s="622"/>
      <c r="DP17" s="623"/>
      <c r="DQ17" s="627">
        <v>312067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30729</v>
      </c>
      <c r="S18" s="622"/>
      <c r="T18" s="622"/>
      <c r="U18" s="622"/>
      <c r="V18" s="622"/>
      <c r="W18" s="622"/>
      <c r="X18" s="622"/>
      <c r="Y18" s="623"/>
      <c r="Z18" s="659">
        <v>0.2</v>
      </c>
      <c r="AA18" s="659"/>
      <c r="AB18" s="659"/>
      <c r="AC18" s="659"/>
      <c r="AD18" s="660">
        <v>30729</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23500</v>
      </c>
      <c r="S19" s="622"/>
      <c r="T19" s="622"/>
      <c r="U19" s="622"/>
      <c r="V19" s="622"/>
      <c r="W19" s="622"/>
      <c r="X19" s="622"/>
      <c r="Y19" s="623"/>
      <c r="Z19" s="659">
        <v>0.2</v>
      </c>
      <c r="AA19" s="659"/>
      <c r="AB19" s="659"/>
      <c r="AC19" s="659"/>
      <c r="AD19" s="660">
        <v>23500</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231</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7229</v>
      </c>
      <c r="S20" s="622"/>
      <c r="T20" s="622"/>
      <c r="U20" s="622"/>
      <c r="V20" s="622"/>
      <c r="W20" s="622"/>
      <c r="X20" s="622"/>
      <c r="Y20" s="623"/>
      <c r="Z20" s="659">
        <v>0.1</v>
      </c>
      <c r="AA20" s="659"/>
      <c r="AB20" s="659"/>
      <c r="AC20" s="659"/>
      <c r="AD20" s="660">
        <v>7229</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231</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12122545</v>
      </c>
      <c r="CS20" s="622"/>
      <c r="CT20" s="622"/>
      <c r="CU20" s="622"/>
      <c r="CV20" s="622"/>
      <c r="CW20" s="622"/>
      <c r="CX20" s="622"/>
      <c r="CY20" s="623"/>
      <c r="CZ20" s="659">
        <v>100</v>
      </c>
      <c r="DA20" s="659"/>
      <c r="DB20" s="659"/>
      <c r="DC20" s="659"/>
      <c r="DD20" s="627">
        <v>1251938</v>
      </c>
      <c r="DE20" s="622"/>
      <c r="DF20" s="622"/>
      <c r="DG20" s="622"/>
      <c r="DH20" s="622"/>
      <c r="DI20" s="622"/>
      <c r="DJ20" s="622"/>
      <c r="DK20" s="622"/>
      <c r="DL20" s="622"/>
      <c r="DM20" s="622"/>
      <c r="DN20" s="622"/>
      <c r="DO20" s="622"/>
      <c r="DP20" s="623"/>
      <c r="DQ20" s="627">
        <v>8418337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3626887</v>
      </c>
      <c r="S21" s="622"/>
      <c r="T21" s="622"/>
      <c r="U21" s="622"/>
      <c r="V21" s="622"/>
      <c r="W21" s="622"/>
      <c r="X21" s="622"/>
      <c r="Y21" s="623"/>
      <c r="Z21" s="659">
        <v>28.3</v>
      </c>
      <c r="AA21" s="659"/>
      <c r="AB21" s="659"/>
      <c r="AC21" s="659"/>
      <c r="AD21" s="660">
        <v>3251411</v>
      </c>
      <c r="AE21" s="660"/>
      <c r="AF21" s="660"/>
      <c r="AG21" s="660"/>
      <c r="AH21" s="660"/>
      <c r="AI21" s="660"/>
      <c r="AJ21" s="660"/>
      <c r="AK21" s="660"/>
      <c r="AL21" s="624">
        <v>45.2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231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3251411</v>
      </c>
      <c r="S22" s="622"/>
      <c r="T22" s="622"/>
      <c r="U22" s="622"/>
      <c r="V22" s="622"/>
      <c r="W22" s="622"/>
      <c r="X22" s="622"/>
      <c r="Y22" s="623"/>
      <c r="Z22" s="659">
        <v>25.4</v>
      </c>
      <c r="AA22" s="659"/>
      <c r="AB22" s="659"/>
      <c r="AC22" s="659"/>
      <c r="AD22" s="660">
        <v>3251411</v>
      </c>
      <c r="AE22" s="660"/>
      <c r="AF22" s="660"/>
      <c r="AG22" s="660"/>
      <c r="AH22" s="660"/>
      <c r="AI22" s="660"/>
      <c r="AJ22" s="660"/>
      <c r="AK22" s="660"/>
      <c r="AL22" s="624">
        <v>45.2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375476</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3814332</v>
      </c>
      <c r="CS24" s="674"/>
      <c r="CT24" s="674"/>
      <c r="CU24" s="674"/>
      <c r="CV24" s="674"/>
      <c r="CW24" s="674"/>
      <c r="CX24" s="674"/>
      <c r="CY24" s="702"/>
      <c r="CZ24" s="703">
        <v>31.5</v>
      </c>
      <c r="DA24" s="685"/>
      <c r="DB24" s="685"/>
      <c r="DC24" s="705"/>
      <c r="DD24" s="701">
        <v>2888236</v>
      </c>
      <c r="DE24" s="674"/>
      <c r="DF24" s="674"/>
      <c r="DG24" s="674"/>
      <c r="DH24" s="674"/>
      <c r="DI24" s="674"/>
      <c r="DJ24" s="674"/>
      <c r="DK24" s="702"/>
      <c r="DL24" s="701">
        <v>2567048</v>
      </c>
      <c r="DM24" s="674"/>
      <c r="DN24" s="674"/>
      <c r="DO24" s="674"/>
      <c r="DP24" s="674"/>
      <c r="DQ24" s="674"/>
      <c r="DR24" s="674"/>
      <c r="DS24" s="674"/>
      <c r="DT24" s="674"/>
      <c r="DU24" s="674"/>
      <c r="DV24" s="702"/>
      <c r="DW24" s="703">
        <v>35.700000000000003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7565654</v>
      </c>
      <c r="S25" s="622"/>
      <c r="T25" s="622"/>
      <c r="U25" s="622"/>
      <c r="V25" s="622"/>
      <c r="W25" s="622"/>
      <c r="X25" s="622"/>
      <c r="Y25" s="623"/>
      <c r="Z25" s="659">
        <v>59.1</v>
      </c>
      <c r="AA25" s="659"/>
      <c r="AB25" s="659"/>
      <c r="AC25" s="659"/>
      <c r="AD25" s="660">
        <v>7189171</v>
      </c>
      <c r="AE25" s="660"/>
      <c r="AF25" s="660"/>
      <c r="AG25" s="660"/>
      <c r="AH25" s="660"/>
      <c r="AI25" s="660"/>
      <c r="AJ25" s="660"/>
      <c r="AK25" s="660"/>
      <c r="AL25" s="624">
        <v>100</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1980754</v>
      </c>
      <c r="CS25" s="634"/>
      <c r="CT25" s="634"/>
      <c r="CU25" s="634"/>
      <c r="CV25" s="634"/>
      <c r="CW25" s="634"/>
      <c r="CX25" s="634"/>
      <c r="CY25" s="635"/>
      <c r="CZ25" s="624">
        <v>16.3</v>
      </c>
      <c r="DA25" s="636"/>
      <c r="DB25" s="636"/>
      <c r="DC25" s="637"/>
      <c r="DD25" s="627">
        <v>1826133</v>
      </c>
      <c r="DE25" s="634"/>
      <c r="DF25" s="634"/>
      <c r="DG25" s="634"/>
      <c r="DH25" s="634"/>
      <c r="DI25" s="634"/>
      <c r="DJ25" s="634"/>
      <c r="DK25" s="635"/>
      <c r="DL25" s="627">
        <v>1823289</v>
      </c>
      <c r="DM25" s="634"/>
      <c r="DN25" s="634"/>
      <c r="DO25" s="634"/>
      <c r="DP25" s="634"/>
      <c r="DQ25" s="634"/>
      <c r="DR25" s="634"/>
      <c r="DS25" s="634"/>
      <c r="DT25" s="634"/>
      <c r="DU25" s="634"/>
      <c r="DV25" s="635"/>
      <c r="DW25" s="624">
        <v>25.4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2310</v>
      </c>
      <c r="S26" s="622"/>
      <c r="T26" s="622"/>
      <c r="U26" s="622"/>
      <c r="V26" s="622"/>
      <c r="W26" s="622"/>
      <c r="X26" s="622"/>
      <c r="Y26" s="623"/>
      <c r="Z26" s="659">
        <v>0</v>
      </c>
      <c r="AA26" s="659"/>
      <c r="AB26" s="659"/>
      <c r="AC26" s="659"/>
      <c r="AD26" s="660">
        <v>2310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1151671</v>
      </c>
      <c r="CS26" s="622"/>
      <c r="CT26" s="622"/>
      <c r="CU26" s="622"/>
      <c r="CV26" s="622"/>
      <c r="CW26" s="622"/>
      <c r="CX26" s="622"/>
      <c r="CY26" s="623"/>
      <c r="CZ26" s="624">
        <v>9.5</v>
      </c>
      <c r="DA26" s="636"/>
      <c r="DB26" s="636"/>
      <c r="DC26" s="637"/>
      <c r="DD26" s="627">
        <v>997050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215033</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3053151</v>
      </c>
      <c r="BH27" s="622"/>
      <c r="BI27" s="622"/>
      <c r="BJ27" s="622"/>
      <c r="BK27" s="622"/>
      <c r="BL27" s="622"/>
      <c r="BM27" s="622"/>
      <c r="BN27" s="623"/>
      <c r="BO27" s="659">
        <v>100</v>
      </c>
      <c r="BP27" s="659"/>
      <c r="BQ27" s="659"/>
      <c r="BR27" s="659"/>
      <c r="BS27" s="660">
        <v>48890</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1516902</v>
      </c>
      <c r="CS27" s="634"/>
      <c r="CT27" s="634"/>
      <c r="CU27" s="634"/>
      <c r="CV27" s="634"/>
      <c r="CW27" s="634"/>
      <c r="CX27" s="634"/>
      <c r="CY27" s="635"/>
      <c r="CZ27" s="624">
        <v>12.5</v>
      </c>
      <c r="DA27" s="636"/>
      <c r="DB27" s="636"/>
      <c r="DC27" s="637"/>
      <c r="DD27" s="627">
        <v>750036</v>
      </c>
      <c r="DE27" s="634"/>
      <c r="DF27" s="634"/>
      <c r="DG27" s="634"/>
      <c r="DH27" s="634"/>
      <c r="DI27" s="634"/>
      <c r="DJ27" s="634"/>
      <c r="DK27" s="635"/>
      <c r="DL27" s="627">
        <v>431692</v>
      </c>
      <c r="DM27" s="634"/>
      <c r="DN27" s="634"/>
      <c r="DO27" s="634"/>
      <c r="DP27" s="634"/>
      <c r="DQ27" s="634"/>
      <c r="DR27" s="634"/>
      <c r="DS27" s="634"/>
      <c r="DT27" s="634"/>
      <c r="DU27" s="634"/>
      <c r="DV27" s="635"/>
      <c r="DW27" s="624">
        <v>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171534</v>
      </c>
      <c r="S28" s="622"/>
      <c r="T28" s="622"/>
      <c r="U28" s="622"/>
      <c r="V28" s="622"/>
      <c r="W28" s="622"/>
      <c r="X28" s="622"/>
      <c r="Y28" s="623"/>
      <c r="Z28" s="659">
        <v>1.3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316676</v>
      </c>
      <c r="CS28" s="622"/>
      <c r="CT28" s="622"/>
      <c r="CU28" s="622"/>
      <c r="CV28" s="622"/>
      <c r="CW28" s="622"/>
      <c r="CX28" s="622"/>
      <c r="CY28" s="623"/>
      <c r="CZ28" s="624">
        <v>2.6</v>
      </c>
      <c r="DA28" s="636"/>
      <c r="DB28" s="636"/>
      <c r="DC28" s="637"/>
      <c r="DD28" s="627">
        <v>312067</v>
      </c>
      <c r="DE28" s="622"/>
      <c r="DF28" s="622"/>
      <c r="DG28" s="622"/>
      <c r="DH28" s="622"/>
      <c r="DI28" s="622"/>
      <c r="DJ28" s="622"/>
      <c r="DK28" s="623"/>
      <c r="DL28" s="627">
        <v>312067</v>
      </c>
      <c r="DM28" s="622"/>
      <c r="DN28" s="622"/>
      <c r="DO28" s="622"/>
      <c r="DP28" s="622"/>
      <c r="DQ28" s="622"/>
      <c r="DR28" s="622"/>
      <c r="DS28" s="622"/>
      <c r="DT28" s="622"/>
      <c r="DU28" s="622"/>
      <c r="DV28" s="623"/>
      <c r="DW28" s="624">
        <v>4.3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38265</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316676</v>
      </c>
      <c r="CS29" s="634"/>
      <c r="CT29" s="634"/>
      <c r="CU29" s="634"/>
      <c r="CV29" s="634"/>
      <c r="CW29" s="634"/>
      <c r="CX29" s="634"/>
      <c r="CY29" s="635"/>
      <c r="CZ29" s="624">
        <v>2.6</v>
      </c>
      <c r="DA29" s="636"/>
      <c r="DB29" s="636"/>
      <c r="DC29" s="637"/>
      <c r="DD29" s="627">
        <v>312067</v>
      </c>
      <c r="DE29" s="634"/>
      <c r="DF29" s="634"/>
      <c r="DG29" s="634"/>
      <c r="DH29" s="634"/>
      <c r="DI29" s="634"/>
      <c r="DJ29" s="634"/>
      <c r="DK29" s="635"/>
      <c r="DL29" s="627">
        <v>312067</v>
      </c>
      <c r="DM29" s="634"/>
      <c r="DN29" s="634"/>
      <c r="DO29" s="634"/>
      <c r="DP29" s="634"/>
      <c r="DQ29" s="634"/>
      <c r="DR29" s="634"/>
      <c r="DS29" s="634"/>
      <c r="DT29" s="634"/>
      <c r="DU29" s="634"/>
      <c r="DV29" s="635"/>
      <c r="DW29" s="624">
        <v>4.3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1120419</v>
      </c>
      <c r="S30" s="622"/>
      <c r="T30" s="622"/>
      <c r="U30" s="622"/>
      <c r="V30" s="622"/>
      <c r="W30" s="622"/>
      <c r="X30" s="622"/>
      <c r="Y30" s="623"/>
      <c r="Z30" s="659">
        <v>8.8000000000000007</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292248</v>
      </c>
      <c r="CS30" s="622"/>
      <c r="CT30" s="622"/>
      <c r="CU30" s="622"/>
      <c r="CV30" s="622"/>
      <c r="CW30" s="622"/>
      <c r="CX30" s="622"/>
      <c r="CY30" s="623"/>
      <c r="CZ30" s="624">
        <v>2.4</v>
      </c>
      <c r="DA30" s="636"/>
      <c r="DB30" s="636"/>
      <c r="DC30" s="637"/>
      <c r="DD30" s="627">
        <v>287639</v>
      </c>
      <c r="DE30" s="622"/>
      <c r="DF30" s="622"/>
      <c r="DG30" s="622"/>
      <c r="DH30" s="622"/>
      <c r="DI30" s="622"/>
      <c r="DJ30" s="622"/>
      <c r="DK30" s="623"/>
      <c r="DL30" s="627">
        <v>287639</v>
      </c>
      <c r="DM30" s="622"/>
      <c r="DN30" s="622"/>
      <c r="DO30" s="622"/>
      <c r="DP30" s="622"/>
      <c r="DQ30" s="622"/>
      <c r="DR30" s="622"/>
      <c r="DS30" s="622"/>
      <c r="DT30" s="622"/>
      <c r="DU30" s="622"/>
      <c r="DV30" s="623"/>
      <c r="DW30" s="624">
        <v>4</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97.5</v>
      </c>
      <c r="BN31" s="684"/>
      <c r="BO31" s="684"/>
      <c r="BP31" s="684"/>
      <c r="BQ31" s="686"/>
      <c r="BR31" s="683">
        <v>99.3</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24428</v>
      </c>
      <c r="CS31" s="634"/>
      <c r="CT31" s="634"/>
      <c r="CU31" s="634"/>
      <c r="CV31" s="634"/>
      <c r="CW31" s="634"/>
      <c r="CX31" s="634"/>
      <c r="CY31" s="635"/>
      <c r="CZ31" s="624">
        <v>0.2</v>
      </c>
      <c r="DA31" s="636"/>
      <c r="DB31" s="636"/>
      <c r="DC31" s="637"/>
      <c r="DD31" s="627">
        <v>24428</v>
      </c>
      <c r="DE31" s="634"/>
      <c r="DF31" s="634"/>
      <c r="DG31" s="634"/>
      <c r="DH31" s="634"/>
      <c r="DI31" s="634"/>
      <c r="DJ31" s="634"/>
      <c r="DK31" s="635"/>
      <c r="DL31" s="627">
        <v>24428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729763</v>
      </c>
      <c r="S32" s="622"/>
      <c r="T32" s="622"/>
      <c r="U32" s="622"/>
      <c r="V32" s="622"/>
      <c r="W32" s="622"/>
      <c r="X32" s="622"/>
      <c r="Y32" s="623"/>
      <c r="Z32" s="659">
        <v>5.7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97.7</v>
      </c>
      <c r="BN32" s="634"/>
      <c r="BO32" s="634"/>
      <c r="BP32" s="634"/>
      <c r="BQ32" s="657"/>
      <c r="BR32" s="692">
        <v>99.3</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72939</v>
      </c>
      <c r="S33" s="622"/>
      <c r="T33" s="622"/>
      <c r="U33" s="622"/>
      <c r="V33" s="622"/>
      <c r="W33" s="622"/>
      <c r="X33" s="622"/>
      <c r="Y33" s="623"/>
      <c r="Z33" s="659">
        <v>0.6</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99.3</v>
      </c>
      <c r="BH33" s="606"/>
      <c r="BI33" s="606"/>
      <c r="BJ33" s="606"/>
      <c r="BK33" s="606"/>
      <c r="BL33" s="606"/>
      <c r="BM33" s="652">
        <v>97.2</v>
      </c>
      <c r="BN33" s="606"/>
      <c r="BO33" s="606"/>
      <c r="BP33" s="606"/>
      <c r="BQ33" s="669"/>
      <c r="BR33" s="682">
        <v>99.3</v>
      </c>
      <c r="BS33" s="606"/>
      <c r="BT33" s="606"/>
      <c r="BU33" s="606"/>
      <c r="BV33" s="606"/>
      <c r="BW33" s="606"/>
      <c r="BX33" s="652">
        <v>97.1</v>
      </c>
      <c r="BY33" s="606"/>
      <c r="BZ33" s="606"/>
      <c r="CA33" s="606"/>
      <c r="CB33" s="669"/>
      <c r="CD33" s="618" t="s">
        <v>307</v>
      </c>
      <c r="CE33" s="619"/>
      <c r="CF33" s="619"/>
      <c r="CG33" s="619"/>
      <c r="CH33" s="619"/>
      <c r="CI33" s="619"/>
      <c r="CJ33" s="619"/>
      <c r="CK33" s="619"/>
      <c r="CL33" s="619"/>
      <c r="CM33" s="619"/>
      <c r="CN33" s="619"/>
      <c r="CO33" s="619"/>
      <c r="CP33" s="619"/>
      <c r="CQ33" s="620"/>
      <c r="CR33" s="621">
        <v>7054522</v>
      </c>
      <c r="CS33" s="634"/>
      <c r="CT33" s="634"/>
      <c r="CU33" s="634"/>
      <c r="CV33" s="634"/>
      <c r="CW33" s="634"/>
      <c r="CX33" s="634"/>
      <c r="CY33" s="635"/>
      <c r="CZ33" s="624">
        <v>58.2</v>
      </c>
      <c r="DA33" s="636"/>
      <c r="DB33" s="636"/>
      <c r="DC33" s="637"/>
      <c r="DD33" s="627">
        <v>5207210</v>
      </c>
      <c r="DE33" s="634"/>
      <c r="DF33" s="634"/>
      <c r="DG33" s="634"/>
      <c r="DH33" s="634"/>
      <c r="DI33" s="634"/>
      <c r="DJ33" s="634"/>
      <c r="DK33" s="635"/>
      <c r="DL33" s="627">
        <v>3270230</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145725</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2046843</v>
      </c>
      <c r="CS34" s="622"/>
      <c r="CT34" s="622"/>
      <c r="CU34" s="622"/>
      <c r="CV34" s="622"/>
      <c r="CW34" s="622"/>
      <c r="CX34" s="622"/>
      <c r="CY34" s="623"/>
      <c r="CZ34" s="624">
        <v>16.899999999999999</v>
      </c>
      <c r="DA34" s="636"/>
      <c r="DB34" s="636"/>
      <c r="DC34" s="637"/>
      <c r="DD34" s="627">
        <v>1587638</v>
      </c>
      <c r="DE34" s="622"/>
      <c r="DF34" s="622"/>
      <c r="DG34" s="622"/>
      <c r="DH34" s="622"/>
      <c r="DI34" s="622"/>
      <c r="DJ34" s="622"/>
      <c r="DK34" s="623"/>
      <c r="DL34" s="627">
        <v>1114686</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1149326</v>
      </c>
      <c r="S35" s="622"/>
      <c r="T35" s="622"/>
      <c r="U35" s="622"/>
      <c r="V35" s="622"/>
      <c r="W35" s="622"/>
      <c r="X35" s="622"/>
      <c r="Y35" s="623"/>
      <c r="Z35" s="659">
        <v>9</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283625</v>
      </c>
      <c r="CS35" s="634"/>
      <c r="CT35" s="634"/>
      <c r="CU35" s="634"/>
      <c r="CV35" s="634"/>
      <c r="CW35" s="634"/>
      <c r="CX35" s="634"/>
      <c r="CY35" s="635"/>
      <c r="CZ35" s="624">
        <v>2.2999999999999998</v>
      </c>
      <c r="DA35" s="636"/>
      <c r="DB35" s="636"/>
      <c r="DC35" s="637"/>
      <c r="DD35" s="627">
        <v>257067</v>
      </c>
      <c r="DE35" s="634"/>
      <c r="DF35" s="634"/>
      <c r="DG35" s="634"/>
      <c r="DH35" s="634"/>
      <c r="DI35" s="634"/>
      <c r="DJ35" s="634"/>
      <c r="DK35" s="635"/>
      <c r="DL35" s="627">
        <v>256983</v>
      </c>
      <c r="DM35" s="634"/>
      <c r="DN35" s="634"/>
      <c r="DO35" s="634"/>
      <c r="DP35" s="634"/>
      <c r="DQ35" s="634"/>
      <c r="DR35" s="634"/>
      <c r="DS35" s="634"/>
      <c r="DT35" s="634"/>
      <c r="DU35" s="634"/>
      <c r="DV35" s="635"/>
      <c r="DW35" s="624">
        <v>3.6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105444</v>
      </c>
      <c r="S36" s="622"/>
      <c r="T36" s="622"/>
      <c r="U36" s="622"/>
      <c r="V36" s="622"/>
      <c r="W36" s="622"/>
      <c r="X36" s="622"/>
      <c r="Y36" s="623"/>
      <c r="Z36" s="659">
        <v>0.8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1635304</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25528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1709449</v>
      </c>
      <c r="CS36" s="622"/>
      <c r="CT36" s="622"/>
      <c r="CU36" s="622"/>
      <c r="CV36" s="622"/>
      <c r="CW36" s="622"/>
      <c r="CX36" s="622"/>
      <c r="CY36" s="623"/>
      <c r="CZ36" s="624">
        <v>14.1</v>
      </c>
      <c r="DA36" s="636"/>
      <c r="DB36" s="636"/>
      <c r="DC36" s="637"/>
      <c r="DD36" s="627">
        <v>1019361</v>
      </c>
      <c r="DE36" s="622"/>
      <c r="DF36" s="622"/>
      <c r="DG36" s="622"/>
      <c r="DH36" s="622"/>
      <c r="DI36" s="622"/>
      <c r="DJ36" s="622"/>
      <c r="DK36" s="623"/>
      <c r="DL36" s="627">
        <v>701263</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669843</v>
      </c>
      <c r="S37" s="622"/>
      <c r="T37" s="622"/>
      <c r="U37" s="622"/>
      <c r="V37" s="622"/>
      <c r="W37" s="622"/>
      <c r="X37" s="622"/>
      <c r="Y37" s="623"/>
      <c r="Z37" s="659">
        <v>5.2</v>
      </c>
      <c r="AA37" s="659"/>
      <c r="AB37" s="659"/>
      <c r="AC37" s="659"/>
      <c r="AD37" s="660">
        <v>10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298951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-30447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10337</v>
      </c>
      <c r="CS37" s="634"/>
      <c r="CT37" s="634"/>
      <c r="CU37" s="634"/>
      <c r="CV37" s="634"/>
      <c r="CW37" s="634"/>
      <c r="CX37" s="634"/>
      <c r="CY37" s="635"/>
      <c r="CZ37" s="624">
        <v>0.1</v>
      </c>
      <c r="DA37" s="636"/>
      <c r="DB37" s="636"/>
      <c r="DC37" s="637"/>
      <c r="DD37" s="627">
        <v>7884</v>
      </c>
      <c r="DE37" s="634"/>
      <c r="DF37" s="634"/>
      <c r="DG37" s="634"/>
      <c r="DH37" s="634"/>
      <c r="DI37" s="634"/>
      <c r="DJ37" s="634"/>
      <c r="DK37" s="635"/>
      <c r="DL37" s="627">
        <v>7884</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811800</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2944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1528073</v>
      </c>
      <c r="CS38" s="622"/>
      <c r="CT38" s="622"/>
      <c r="CU38" s="622"/>
      <c r="CV38" s="622"/>
      <c r="CW38" s="622"/>
      <c r="CX38" s="622"/>
      <c r="CY38" s="623"/>
      <c r="CZ38" s="624">
        <v>12.6</v>
      </c>
      <c r="DA38" s="636"/>
      <c r="DB38" s="636"/>
      <c r="DC38" s="637"/>
      <c r="DD38" s="627">
        <v>1326890</v>
      </c>
      <c r="DE38" s="622"/>
      <c r="DF38" s="622"/>
      <c r="DG38" s="622"/>
      <c r="DH38" s="622"/>
      <c r="DI38" s="622"/>
      <c r="DJ38" s="622"/>
      <c r="DK38" s="623"/>
      <c r="DL38" s="627">
        <v>1197298</v>
      </c>
      <c r="DM38" s="622"/>
      <c r="DN38" s="622"/>
      <c r="DO38" s="622"/>
      <c r="DP38" s="622"/>
      <c r="DQ38" s="622"/>
      <c r="DR38" s="622"/>
      <c r="DS38" s="622"/>
      <c r="DT38" s="622"/>
      <c r="DU38" s="622"/>
      <c r="DV38" s="623"/>
      <c r="DW38" s="624">
        <v>16.600000000000001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35284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4336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1381852</v>
      </c>
      <c r="CS39" s="634"/>
      <c r="CT39" s="634"/>
      <c r="CU39" s="634"/>
      <c r="CV39" s="634"/>
      <c r="CW39" s="634"/>
      <c r="CX39" s="634"/>
      <c r="CY39" s="635"/>
      <c r="CZ39" s="624">
        <v>11.4</v>
      </c>
      <c r="DA39" s="636"/>
      <c r="DB39" s="636"/>
      <c r="DC39" s="637"/>
      <c r="DD39" s="627">
        <v>1013258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1947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104680</v>
      </c>
      <c r="CS40" s="622"/>
      <c r="CT40" s="622"/>
      <c r="CU40" s="622"/>
      <c r="CV40" s="622"/>
      <c r="CW40" s="622"/>
      <c r="CX40" s="622"/>
      <c r="CY40" s="623"/>
      <c r="CZ40" s="624">
        <v>0.9</v>
      </c>
      <c r="DA40" s="636"/>
      <c r="DB40" s="636"/>
      <c r="DC40" s="637"/>
      <c r="DD40" s="627">
        <v>2996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12798055</v>
      </c>
      <c r="S41" s="646"/>
      <c r="T41" s="646"/>
      <c r="U41" s="646"/>
      <c r="V41" s="646"/>
      <c r="W41" s="646"/>
      <c r="X41" s="646"/>
      <c r="Y41" s="649"/>
      <c r="Z41" s="650">
        <v>100</v>
      </c>
      <c r="AA41" s="650"/>
      <c r="AB41" s="650"/>
      <c r="AC41" s="650"/>
      <c r="AD41" s="651">
        <v>7191491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295928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933194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1253691</v>
      </c>
      <c r="CS42" s="634"/>
      <c r="CT42" s="634"/>
      <c r="CU42" s="634"/>
      <c r="CV42" s="634"/>
      <c r="CW42" s="634"/>
      <c r="CX42" s="634"/>
      <c r="CY42" s="635"/>
      <c r="CZ42" s="624">
        <v>10.3</v>
      </c>
      <c r="DA42" s="636"/>
      <c r="DB42" s="636"/>
      <c r="DC42" s="637"/>
      <c r="DD42" s="627">
        <v>322891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1251938</v>
      </c>
      <c r="CS44" s="622"/>
      <c r="CT44" s="622"/>
      <c r="CU44" s="622"/>
      <c r="CV44" s="622"/>
      <c r="CW44" s="622"/>
      <c r="CX44" s="622"/>
      <c r="CY44" s="623"/>
      <c r="CZ44" s="624">
        <v>10.3</v>
      </c>
      <c r="DA44" s="625"/>
      <c r="DB44" s="625"/>
      <c r="DC44" s="626"/>
      <c r="DD44" s="627">
        <v>322737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161606</v>
      </c>
      <c r="CS45" s="634"/>
      <c r="CT45" s="634"/>
      <c r="CU45" s="634"/>
      <c r="CV45" s="634"/>
      <c r="CW45" s="634"/>
      <c r="CX45" s="634"/>
      <c r="CY45" s="635"/>
      <c r="CZ45" s="624">
        <v>1.3</v>
      </c>
      <c r="DA45" s="636"/>
      <c r="DB45" s="636"/>
      <c r="DC45" s="637"/>
      <c r="DD45" s="627">
        <v>16695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1042503</v>
      </c>
      <c r="CS46" s="622"/>
      <c r="CT46" s="622"/>
      <c r="CU46" s="622"/>
      <c r="CV46" s="622"/>
      <c r="CW46" s="622"/>
      <c r="CX46" s="622"/>
      <c r="CY46" s="623"/>
      <c r="CZ46" s="624">
        <v>8.6</v>
      </c>
      <c r="DA46" s="625"/>
      <c r="DB46" s="625"/>
      <c r="DC46" s="626"/>
      <c r="DD46" s="627">
        <v>283450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1753</v>
      </c>
      <c r="CS47" s="634"/>
      <c r="CT47" s="634"/>
      <c r="CU47" s="634"/>
      <c r="CV47" s="634"/>
      <c r="CW47" s="634"/>
      <c r="CX47" s="634"/>
      <c r="CY47" s="635"/>
      <c r="CZ47" s="624">
        <v>0</v>
      </c>
      <c r="DA47" s="636"/>
      <c r="DB47" s="636"/>
      <c r="DC47" s="637"/>
      <c r="DD47" s="627">
        <v>154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12122545</v>
      </c>
      <c r="CS49" s="606"/>
      <c r="CT49" s="606"/>
      <c r="CU49" s="606"/>
      <c r="CV49" s="606"/>
      <c r="CW49" s="606"/>
      <c r="CX49" s="606"/>
      <c r="CY49" s="607"/>
      <c r="CZ49" s="608">
        <v>100</v>
      </c>
      <c r="DA49" s="609"/>
      <c r="DB49" s="609"/>
      <c r="DC49" s="610"/>
      <c r="DD49" s="611">
        <v>8418337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eL8ZZ47oreHJYj/AyUNk8P6sgB/fofMy6BX+q9YlcisBqxUJrYYr+A/Vl3zpszsH/0x8crhkLyW90haBl8VTQ==" saltValue="oYHDXjkgEtHCpiPMKqrD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12815</v>
      </c>
      <c r="R7" s="1103"/>
      <c r="S7" s="1103"/>
      <c r="T7" s="1103"/>
      <c r="U7" s="1103"/>
      <c r="V7" s="1103">
        <v>12141</v>
      </c>
      <c r="W7" s="1103"/>
      <c r="X7" s="1103"/>
      <c r="Y7" s="1103"/>
      <c r="Z7" s="1103"/>
      <c r="AA7" s="1103">
        <v>674</v>
      </c>
      <c r="AB7" s="1103"/>
      <c r="AC7" s="1103"/>
      <c r="AD7" s="1103"/>
      <c r="AE7" s="1104"/>
      <c r="AF7" s="1105">
        <v>616</v>
      </c>
      <c r="AG7" s="1106"/>
      <c r="AH7" s="1106"/>
      <c r="AI7" s="1106"/>
      <c r="AJ7" s="1107"/>
      <c r="AK7" s="1108">
        <v>1143</v>
      </c>
      <c r="AL7" s="1109"/>
      <c r="AM7" s="1109"/>
      <c r="AN7" s="1109"/>
      <c r="AO7" s="1109"/>
      <c r="AP7" s="1109">
        <v>4687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2</v>
      </c>
      <c r="CI7" s="1097"/>
      <c r="CJ7" s="1097"/>
      <c r="CK7" s="1097"/>
      <c r="CL7" s="1098"/>
      <c r="CM7" s="1096">
        <v>64</v>
      </c>
      <c r="CN7" s="1097"/>
      <c r="CO7" s="1097"/>
      <c r="CP7" s="1097"/>
      <c r="CQ7" s="1098"/>
      <c r="CR7" s="1096">
        <v>20</v>
      </c>
      <c r="CS7" s="1097"/>
      <c r="CT7" s="1097"/>
      <c r="CU7" s="1097"/>
      <c r="CV7" s="1098"/>
      <c r="CW7" s="1096">
        <v>6</v>
      </c>
      <c r="CX7" s="1097"/>
      <c r="CY7" s="1097"/>
      <c r="CZ7" s="1097"/>
      <c r="DA7" s="1098"/>
      <c r="DB7" s="1096" t="s">
        <v>493</v>
      </c>
      <c r="DC7" s="1097"/>
      <c r="DD7" s="1097"/>
      <c r="DE7" s="1097"/>
      <c r="DF7" s="1098"/>
      <c r="DG7" s="1096" t="s">
        <v>493</v>
      </c>
      <c r="DH7" s="1097"/>
      <c r="DI7" s="1097"/>
      <c r="DJ7" s="1097"/>
      <c r="DK7" s="1098"/>
      <c r="DL7" s="1096" t="s">
        <v>493</v>
      </c>
      <c r="DM7" s="1097"/>
      <c r="DN7" s="1097"/>
      <c r="DO7" s="1097"/>
      <c r="DP7" s="1098"/>
      <c r="DQ7" s="1096" t="s">
        <v>493</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52</v>
      </c>
      <c r="R8" s="1039"/>
      <c r="S8" s="1039"/>
      <c r="T8" s="1039"/>
      <c r="U8" s="1039"/>
      <c r="V8" s="1039">
        <v>52</v>
      </c>
      <c r="W8" s="1039"/>
      <c r="X8" s="1039"/>
      <c r="Y8" s="1039"/>
      <c r="Z8" s="1039"/>
      <c r="AA8" s="1039">
        <v>0</v>
      </c>
      <c r="AB8" s="1039"/>
      <c r="AC8" s="1039"/>
      <c r="AD8" s="1039"/>
      <c r="AE8" s="1040"/>
      <c r="AF8" s="1035">
        <v>0</v>
      </c>
      <c r="AG8" s="1036"/>
      <c r="AH8" s="1036"/>
      <c r="AI8" s="1036"/>
      <c r="AJ8" s="1037"/>
      <c r="AK8" s="1080">
        <v>50</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47</v>
      </c>
      <c r="R9" s="1039"/>
      <c r="S9" s="1039"/>
      <c r="T9" s="1039"/>
      <c r="U9" s="1039"/>
      <c r="V9" s="1039">
        <v>46</v>
      </c>
      <c r="W9" s="1039"/>
      <c r="X9" s="1039"/>
      <c r="Y9" s="1039"/>
      <c r="Z9" s="1039"/>
      <c r="AA9" s="1039">
        <v>1</v>
      </c>
      <c r="AB9" s="1039"/>
      <c r="AC9" s="1039"/>
      <c r="AD9" s="1039"/>
      <c r="AE9" s="1040"/>
      <c r="AF9" s="1035">
        <v>1</v>
      </c>
      <c r="AG9" s="1036"/>
      <c r="AH9" s="1036"/>
      <c r="AI9" s="1036"/>
      <c r="AJ9" s="1037"/>
      <c r="AK9" s="1080">
        <v>41</v>
      </c>
      <c r="AL9" s="1081"/>
      <c r="AM9" s="1081"/>
      <c r="AN9" s="1081"/>
      <c r="AO9" s="1081"/>
      <c r="AP9" s="1081">
        <v>81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7</v>
      </c>
      <c r="R10" s="1039"/>
      <c r="S10" s="1039"/>
      <c r="T10" s="1039"/>
      <c r="U10" s="1039"/>
      <c r="V10" s="1039">
        <v>6</v>
      </c>
      <c r="W10" s="1039"/>
      <c r="X10" s="1039"/>
      <c r="Y10" s="1039"/>
      <c r="Z10" s="1039"/>
      <c r="AA10" s="1039">
        <v>1</v>
      </c>
      <c r="AB10" s="1039"/>
      <c r="AC10" s="1039"/>
      <c r="AD10" s="1039"/>
      <c r="AE10" s="1040"/>
      <c r="AF10" s="1035">
        <v>1</v>
      </c>
      <c r="AG10" s="1036"/>
      <c r="AH10" s="1036"/>
      <c r="AI10" s="1036"/>
      <c r="AJ10" s="1037"/>
      <c r="AK10" s="1080" t="s">
        <v>493</v>
      </c>
      <c r="AL10" s="1081"/>
      <c r="AM10" s="1081"/>
      <c r="AN10" s="1081"/>
      <c r="AO10" s="1081"/>
      <c r="AP10" s="1081" t="s">
        <v>556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378</v>
      </c>
      <c r="C11" s="1031"/>
      <c r="D11" s="1031"/>
      <c r="E11" s="1031"/>
      <c r="F11" s="1031"/>
      <c r="G11" s="1031"/>
      <c r="H11" s="1031"/>
      <c r="I11" s="1031"/>
      <c r="J11" s="1031"/>
      <c r="K11" s="1031"/>
      <c r="L11" s="1031"/>
      <c r="M11" s="1031"/>
      <c r="N11" s="1031"/>
      <c r="O11" s="1031"/>
      <c r="P11" s="1032"/>
      <c r="Q11" s="1038">
        <v>26</v>
      </c>
      <c r="R11" s="1039"/>
      <c r="S11" s="1039"/>
      <c r="T11" s="1039"/>
      <c r="U11" s="1039"/>
      <c r="V11" s="1039">
        <v>26</v>
      </c>
      <c r="W11" s="1039"/>
      <c r="X11" s="1039"/>
      <c r="Y11" s="1039"/>
      <c r="Z11" s="1039"/>
      <c r="AA11" s="1039">
        <v>0</v>
      </c>
      <c r="AB11" s="1039"/>
      <c r="AC11" s="1039"/>
      <c r="AD11" s="1039"/>
      <c r="AE11" s="1040"/>
      <c r="AF11" s="1035" t="s">
        <v>122</v>
      </c>
      <c r="AG11" s="1036"/>
      <c r="AH11" s="1036"/>
      <c r="AI11" s="1036"/>
      <c r="AJ11" s="1037"/>
      <c r="AK11" s="1080">
        <v>18</v>
      </c>
      <c r="AL11" s="1081"/>
      <c r="AM11" s="1081"/>
      <c r="AN11" s="1081"/>
      <c r="AO11" s="1081"/>
      <c r="AP11" s="1081" t="s">
        <v>556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380</v>
      </c>
      <c r="B23" s="937" t="s">
        <v>381</v>
      </c>
      <c r="C23" s="938"/>
      <c r="D23" s="938"/>
      <c r="E23" s="938"/>
      <c r="F23" s="938"/>
      <c r="G23" s="938"/>
      <c r="H23" s="938"/>
      <c r="I23" s="938"/>
      <c r="J23" s="938"/>
      <c r="K23" s="938"/>
      <c r="L23" s="938"/>
      <c r="M23" s="938"/>
      <c r="N23" s="938"/>
      <c r="O23" s="938"/>
      <c r="P23" s="948"/>
      <c r="Q23" s="1067">
        <v>12844</v>
      </c>
      <c r="R23" s="1061"/>
      <c r="S23" s="1061"/>
      <c r="T23" s="1061"/>
      <c r="U23" s="1061"/>
      <c r="V23" s="1061">
        <v>12168</v>
      </c>
      <c r="W23" s="1061"/>
      <c r="X23" s="1061"/>
      <c r="Y23" s="1061"/>
      <c r="Z23" s="1061"/>
      <c r="AA23" s="1061">
        <v>676</v>
      </c>
      <c r="AB23" s="1061"/>
      <c r="AC23" s="1061"/>
      <c r="AD23" s="1061"/>
      <c r="AE23" s="1068"/>
      <c r="AF23" s="1069">
        <v>618</v>
      </c>
      <c r="AG23" s="1061"/>
      <c r="AH23" s="1061"/>
      <c r="AI23" s="1061"/>
      <c r="AJ23" s="1070"/>
      <c r="AK23" s="1071"/>
      <c r="AL23" s="1072"/>
      <c r="AM23" s="1072"/>
      <c r="AN23" s="1072"/>
      <c r="AO23" s="1072"/>
      <c r="AP23" s="1061">
        <v>4768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392</v>
      </c>
      <c r="C28" s="1048"/>
      <c r="D28" s="1048"/>
      <c r="E28" s="1048"/>
      <c r="F28" s="1048"/>
      <c r="G28" s="1048"/>
      <c r="H28" s="1048"/>
      <c r="I28" s="1048"/>
      <c r="J28" s="1048"/>
      <c r="K28" s="1048"/>
      <c r="L28" s="1048"/>
      <c r="M28" s="1048"/>
      <c r="N28" s="1048"/>
      <c r="O28" s="1048"/>
      <c r="P28" s="1049"/>
      <c r="Q28" s="1050">
        <v>3025</v>
      </c>
      <c r="R28" s="1051"/>
      <c r="S28" s="1051"/>
      <c r="T28" s="1051"/>
      <c r="U28" s="1051"/>
      <c r="V28" s="1051">
        <v>2999</v>
      </c>
      <c r="W28" s="1051"/>
      <c r="X28" s="1051"/>
      <c r="Y28" s="1051"/>
      <c r="Z28" s="1051"/>
      <c r="AA28" s="1051">
        <v>26</v>
      </c>
      <c r="AB28" s="1051"/>
      <c r="AC28" s="1051"/>
      <c r="AD28" s="1051"/>
      <c r="AE28" s="1052"/>
      <c r="AF28" s="1053">
        <v>26</v>
      </c>
      <c r="AG28" s="1051"/>
      <c r="AH28" s="1051"/>
      <c r="AI28" s="1051"/>
      <c r="AJ28" s="1054"/>
      <c r="AK28" s="1042">
        <v>296</v>
      </c>
      <c r="AL28" s="1043"/>
      <c r="AM28" s="1043"/>
      <c r="AN28" s="1043"/>
      <c r="AO28" s="1043"/>
      <c r="AP28" s="1043" t="s">
        <v>493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393</v>
      </c>
      <c r="C29" s="1031"/>
      <c r="D29" s="1031"/>
      <c r="E29" s="1031"/>
      <c r="F29" s="1031"/>
      <c r="G29" s="1031"/>
      <c r="H29" s="1031"/>
      <c r="I29" s="1031"/>
      <c r="J29" s="1031"/>
      <c r="K29" s="1031"/>
      <c r="L29" s="1031"/>
      <c r="M29" s="1031"/>
      <c r="N29" s="1031"/>
      <c r="O29" s="1031"/>
      <c r="P29" s="1032"/>
      <c r="Q29" s="1038">
        <v>210</v>
      </c>
      <c r="R29" s="1039"/>
      <c r="S29" s="1039"/>
      <c r="T29" s="1039"/>
      <c r="U29" s="1039"/>
      <c r="V29" s="1039">
        <v>186</v>
      </c>
      <c r="W29" s="1039"/>
      <c r="X29" s="1039"/>
      <c r="Y29" s="1039"/>
      <c r="Z29" s="1039"/>
      <c r="AA29" s="1039">
        <v>24</v>
      </c>
      <c r="AB29" s="1039"/>
      <c r="AC29" s="1039"/>
      <c r="AD29" s="1039"/>
      <c r="AE29" s="1040"/>
      <c r="AF29" s="1035">
        <v>24</v>
      </c>
      <c r="AG29" s="1036"/>
      <c r="AH29" s="1036"/>
      <c r="AI29" s="1036"/>
      <c r="AJ29" s="1037"/>
      <c r="AK29" s="980" t="s">
        <v>493</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394</v>
      </c>
      <c r="C30" s="1031"/>
      <c r="D30" s="1031"/>
      <c r="E30" s="1031"/>
      <c r="F30" s="1031"/>
      <c r="G30" s="1031"/>
      <c r="H30" s="1031"/>
      <c r="I30" s="1031"/>
      <c r="J30" s="1031"/>
      <c r="K30" s="1031"/>
      <c r="L30" s="1031"/>
      <c r="M30" s="1031"/>
      <c r="N30" s="1031"/>
      <c r="O30" s="1031"/>
      <c r="P30" s="1032"/>
      <c r="Q30" s="1038">
        <v>449</v>
      </c>
      <c r="R30" s="1039"/>
      <c r="S30" s="1039"/>
      <c r="T30" s="1039"/>
      <c r="U30" s="1039"/>
      <c r="V30" s="1039">
        <v>449</v>
      </c>
      <c r="W30" s="1039"/>
      <c r="X30" s="1039"/>
      <c r="Y30" s="1039"/>
      <c r="Z30" s="1039"/>
      <c r="AA30" s="1039">
        <v>0</v>
      </c>
      <c r="AB30" s="1039"/>
      <c r="AC30" s="1039"/>
      <c r="AD30" s="1039"/>
      <c r="AE30" s="1040"/>
      <c r="AF30" s="1035">
        <v>0</v>
      </c>
      <c r="AG30" s="1036"/>
      <c r="AH30" s="1036"/>
      <c r="AI30" s="1036"/>
      <c r="AJ30" s="1037"/>
      <c r="AK30" s="980">
        <v>119</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395</v>
      </c>
      <c r="C31" s="1031"/>
      <c r="D31" s="1031"/>
      <c r="E31" s="1031"/>
      <c r="F31" s="1031"/>
      <c r="G31" s="1031"/>
      <c r="H31" s="1031"/>
      <c r="I31" s="1031"/>
      <c r="J31" s="1031"/>
      <c r="K31" s="1031"/>
      <c r="L31" s="1031"/>
      <c r="M31" s="1031"/>
      <c r="N31" s="1031"/>
      <c r="O31" s="1031"/>
      <c r="P31" s="1032"/>
      <c r="Q31" s="1038">
        <v>3395</v>
      </c>
      <c r="R31" s="1039"/>
      <c r="S31" s="1039"/>
      <c r="T31" s="1039"/>
      <c r="U31" s="1039"/>
      <c r="V31" s="1039">
        <v>3191</v>
      </c>
      <c r="W31" s="1039"/>
      <c r="X31" s="1039"/>
      <c r="Y31" s="1039"/>
      <c r="Z31" s="1039"/>
      <c r="AA31" s="1039">
        <v>204</v>
      </c>
      <c r="AB31" s="1039"/>
      <c r="AC31" s="1039"/>
      <c r="AD31" s="1039"/>
      <c r="AE31" s="1040"/>
      <c r="AF31" s="1035">
        <v>204</v>
      </c>
      <c r="AG31" s="1036"/>
      <c r="AH31" s="1036"/>
      <c r="AI31" s="1036"/>
      <c r="AJ31" s="1037"/>
      <c r="AK31" s="980">
        <v>454</v>
      </c>
      <c r="AL31" s="971"/>
      <c r="AM31" s="971"/>
      <c r="AN31" s="971"/>
      <c r="AO31" s="971"/>
      <c r="AP31" s="971" t="s">
        <v>493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1310</v>
      </c>
      <c r="R32" s="1039"/>
      <c r="S32" s="1039"/>
      <c r="T32" s="1039"/>
      <c r="U32" s="1039"/>
      <c r="V32" s="1039">
        <v>1264</v>
      </c>
      <c r="W32" s="1039"/>
      <c r="X32" s="1039"/>
      <c r="Y32" s="1039"/>
      <c r="Z32" s="1039"/>
      <c r="AA32" s="1039">
        <v>46</v>
      </c>
      <c r="AB32" s="1039"/>
      <c r="AC32" s="1039"/>
      <c r="AD32" s="1039"/>
      <c r="AE32" s="1040"/>
      <c r="AF32" s="1035">
        <v>2432</v>
      </c>
      <c r="AG32" s="1036"/>
      <c r="AH32" s="1036"/>
      <c r="AI32" s="1036"/>
      <c r="AJ32" s="1037"/>
      <c r="AK32" s="980">
        <v>70</v>
      </c>
      <c r="AL32" s="971"/>
      <c r="AM32" s="971"/>
      <c r="AN32" s="971"/>
      <c r="AO32" s="971"/>
      <c r="AP32" s="971">
        <v>643</v>
      </c>
      <c r="AQ32" s="971"/>
      <c r="AR32" s="971"/>
      <c r="AS32" s="971"/>
      <c r="AT32" s="971"/>
      <c r="AU32" s="971">
        <v>432</v>
      </c>
      <c r="AV32" s="971"/>
      <c r="AW32" s="971"/>
      <c r="AX32" s="971"/>
      <c r="AY32" s="971"/>
      <c r="AZ32" s="1041" t="s">
        <v>493</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398</v>
      </c>
      <c r="C33" s="1031"/>
      <c r="D33" s="1031"/>
      <c r="E33" s="1031"/>
      <c r="F33" s="1031"/>
      <c r="G33" s="1031"/>
      <c r="H33" s="1031"/>
      <c r="I33" s="1031"/>
      <c r="J33" s="1031"/>
      <c r="K33" s="1031"/>
      <c r="L33" s="1031"/>
      <c r="M33" s="1031"/>
      <c r="N33" s="1031"/>
      <c r="O33" s="1031"/>
      <c r="P33" s="1032"/>
      <c r="Q33" s="1038">
        <v>16</v>
      </c>
      <c r="R33" s="1039"/>
      <c r="S33" s="1039"/>
      <c r="T33" s="1039"/>
      <c r="U33" s="1039"/>
      <c r="V33" s="1039">
        <v>29</v>
      </c>
      <c r="W33" s="1039"/>
      <c r="X33" s="1039"/>
      <c r="Y33" s="1039"/>
      <c r="Z33" s="1039"/>
      <c r="AA33" s="1039">
        <v>-13</v>
      </c>
      <c r="AB33" s="1039"/>
      <c r="AC33" s="1039"/>
      <c r="AD33" s="1039"/>
      <c r="AE33" s="1040"/>
      <c r="AF33" s="1035">
        <v>67</v>
      </c>
      <c r="AG33" s="1036"/>
      <c r="AH33" s="1036"/>
      <c r="AI33" s="1036"/>
      <c r="AJ33" s="1037"/>
      <c r="AK33" s="980">
        <v>35</v>
      </c>
      <c r="AL33" s="971"/>
      <c r="AM33" s="971"/>
      <c r="AN33" s="971"/>
      <c r="AO33" s="971"/>
      <c r="AP33" s="971">
        <v>185</v>
      </c>
      <c r="AQ33" s="971"/>
      <c r="AR33" s="971"/>
      <c r="AS33" s="971"/>
      <c r="AT33" s="971"/>
      <c r="AU33" s="971">
        <v>171</v>
      </c>
      <c r="AV33" s="971"/>
      <c r="AW33" s="971"/>
      <c r="AX33" s="971"/>
      <c r="AY33" s="971"/>
      <c r="AZ33" s="1041" t="s">
        <v>493</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399</v>
      </c>
      <c r="C34" s="1031"/>
      <c r="D34" s="1031"/>
      <c r="E34" s="1031"/>
      <c r="F34" s="1031"/>
      <c r="G34" s="1031"/>
      <c r="H34" s="1031"/>
      <c r="I34" s="1031"/>
      <c r="J34" s="1031"/>
      <c r="K34" s="1031"/>
      <c r="L34" s="1031"/>
      <c r="M34" s="1031"/>
      <c r="N34" s="1031"/>
      <c r="O34" s="1031"/>
      <c r="P34" s="1032"/>
      <c r="Q34" s="1038">
        <v>17</v>
      </c>
      <c r="R34" s="1039"/>
      <c r="S34" s="1039"/>
      <c r="T34" s="1039"/>
      <c r="U34" s="1039"/>
      <c r="V34" s="1039">
        <v>8</v>
      </c>
      <c r="W34" s="1039"/>
      <c r="X34" s="1039"/>
      <c r="Y34" s="1039"/>
      <c r="Z34" s="1039"/>
      <c r="AA34" s="1039">
        <v>9</v>
      </c>
      <c r="AB34" s="1039"/>
      <c r="AC34" s="1039"/>
      <c r="AD34" s="1039"/>
      <c r="AE34" s="1040"/>
      <c r="AF34" s="1035">
        <v>9</v>
      </c>
      <c r="AG34" s="1036"/>
      <c r="AH34" s="1036"/>
      <c r="AI34" s="1036"/>
      <c r="AJ34" s="1037"/>
      <c r="AK34" s="980">
        <v>10</v>
      </c>
      <c r="AL34" s="971"/>
      <c r="AM34" s="971"/>
      <c r="AN34" s="971"/>
      <c r="AO34" s="971"/>
      <c r="AP34" s="971">
        <v>16</v>
      </c>
      <c r="AQ34" s="971"/>
      <c r="AR34" s="971"/>
      <c r="AS34" s="971"/>
      <c r="AT34" s="971"/>
      <c r="AU34" s="971">
        <v>16</v>
      </c>
      <c r="AV34" s="971"/>
      <c r="AW34" s="971"/>
      <c r="AX34" s="971"/>
      <c r="AY34" s="971"/>
      <c r="AZ34" s="1041" t="s">
        <v>493</v>
      </c>
      <c r="BA34" s="1041"/>
      <c r="BB34" s="1041"/>
      <c r="BC34" s="1041"/>
      <c r="BD34" s="1041"/>
      <c r="BE34" s="972" t="s">
        <v>400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401</v>
      </c>
      <c r="C35" s="1031"/>
      <c r="D35" s="1031"/>
      <c r="E35" s="1031"/>
      <c r="F35" s="1031"/>
      <c r="G35" s="1031"/>
      <c r="H35" s="1031"/>
      <c r="I35" s="1031"/>
      <c r="J35" s="1031"/>
      <c r="K35" s="1031"/>
      <c r="L35" s="1031"/>
      <c r="M35" s="1031"/>
      <c r="N35" s="1031"/>
      <c r="O35" s="1031"/>
      <c r="P35" s="1032"/>
      <c r="Q35" s="1038">
        <v>463</v>
      </c>
      <c r="R35" s="1039"/>
      <c r="S35" s="1039"/>
      <c r="T35" s="1039"/>
      <c r="U35" s="1039"/>
      <c r="V35" s="1039">
        <v>419</v>
      </c>
      <c r="W35" s="1039"/>
      <c r="X35" s="1039"/>
      <c r="Y35" s="1039"/>
      <c r="Z35" s="1039"/>
      <c r="AA35" s="1039">
        <v>44</v>
      </c>
      <c r="AB35" s="1039"/>
      <c r="AC35" s="1039"/>
      <c r="AD35" s="1039"/>
      <c r="AE35" s="1040"/>
      <c r="AF35" s="1035">
        <v>44</v>
      </c>
      <c r="AG35" s="1036"/>
      <c r="AH35" s="1036"/>
      <c r="AI35" s="1036"/>
      <c r="AJ35" s="1037"/>
      <c r="AK35" s="980">
        <v>289</v>
      </c>
      <c r="AL35" s="971"/>
      <c r="AM35" s="971"/>
      <c r="AN35" s="971"/>
      <c r="AO35" s="971"/>
      <c r="AP35" s="971">
        <v>1640</v>
      </c>
      <c r="AQ35" s="971"/>
      <c r="AR35" s="971"/>
      <c r="AS35" s="971"/>
      <c r="AT35" s="971"/>
      <c r="AU35" s="971">
        <v>1494</v>
      </c>
      <c r="AV35" s="971"/>
      <c r="AW35" s="971"/>
      <c r="AX35" s="971"/>
      <c r="AY35" s="971"/>
      <c r="AZ35" s="1041" t="s">
        <v>493</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380</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2806</v>
      </c>
      <c r="AG63" s="959"/>
      <c r="AH63" s="959"/>
      <c r="AI63" s="959"/>
      <c r="AJ63" s="1022"/>
      <c r="AK63" s="1023"/>
      <c r="AL63" s="963"/>
      <c r="AM63" s="963"/>
      <c r="AN63" s="963"/>
      <c r="AO63" s="963"/>
      <c r="AP63" s="959">
        <v>2484</v>
      </c>
      <c r="AQ63" s="959"/>
      <c r="AR63" s="959"/>
      <c r="AS63" s="959"/>
      <c r="AT63" s="959"/>
      <c r="AU63" s="959">
        <v>2113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2204</v>
      </c>
      <c r="R68" s="982"/>
      <c r="S68" s="982"/>
      <c r="T68" s="982"/>
      <c r="U68" s="982"/>
      <c r="V68" s="982">
        <v>1937</v>
      </c>
      <c r="W68" s="982"/>
      <c r="X68" s="982"/>
      <c r="Y68" s="982"/>
      <c r="Z68" s="982"/>
      <c r="AA68" s="982">
        <v>267</v>
      </c>
      <c r="AB68" s="982"/>
      <c r="AC68" s="982"/>
      <c r="AD68" s="982"/>
      <c r="AE68" s="982"/>
      <c r="AF68" s="982">
        <v>267</v>
      </c>
      <c r="AG68" s="982"/>
      <c r="AH68" s="982"/>
      <c r="AI68" s="982"/>
      <c r="AJ68" s="982"/>
      <c r="AK68" s="982">
        <v>3</v>
      </c>
      <c r="AL68" s="982"/>
      <c r="AM68" s="982"/>
      <c r="AN68" s="982"/>
      <c r="AO68" s="982"/>
      <c r="AP68" s="982" t="s">
        <v>493</v>
      </c>
      <c r="AQ68" s="982"/>
      <c r="AR68" s="982"/>
      <c r="AS68" s="982"/>
      <c r="AT68" s="982"/>
      <c r="AU68" s="982" t="s">
        <v>493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838</v>
      </c>
      <c r="R69" s="971"/>
      <c r="S69" s="971"/>
      <c r="T69" s="971"/>
      <c r="U69" s="971"/>
      <c r="V69" s="971">
        <v>645</v>
      </c>
      <c r="W69" s="971"/>
      <c r="X69" s="971"/>
      <c r="Y69" s="971"/>
      <c r="Z69" s="971"/>
      <c r="AA69" s="971">
        <v>193</v>
      </c>
      <c r="AB69" s="971"/>
      <c r="AC69" s="971"/>
      <c r="AD69" s="971"/>
      <c r="AE69" s="971"/>
      <c r="AF69" s="971">
        <v>62</v>
      </c>
      <c r="AG69" s="971"/>
      <c r="AH69" s="971"/>
      <c r="AI69" s="971"/>
      <c r="AJ69" s="971"/>
      <c r="AK69" s="971">
        <v>77</v>
      </c>
      <c r="AL69" s="971"/>
      <c r="AM69" s="971"/>
      <c r="AN69" s="971"/>
      <c r="AO69" s="971"/>
      <c r="AP69" s="971" t="s">
        <v>493</v>
      </c>
      <c r="AQ69" s="971"/>
      <c r="AR69" s="971"/>
      <c r="AS69" s="971"/>
      <c r="AT69" s="971"/>
      <c r="AU69" s="971" t="s">
        <v>493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156992</v>
      </c>
      <c r="R70" s="971"/>
      <c r="S70" s="971"/>
      <c r="T70" s="971"/>
      <c r="U70" s="971"/>
      <c r="V70" s="971">
        <v>155721</v>
      </c>
      <c r="W70" s="971"/>
      <c r="X70" s="971"/>
      <c r="Y70" s="971"/>
      <c r="Z70" s="971"/>
      <c r="AA70" s="971">
        <v>1271</v>
      </c>
      <c r="AB70" s="971"/>
      <c r="AC70" s="971"/>
      <c r="AD70" s="971"/>
      <c r="AE70" s="971"/>
      <c r="AF70" s="971">
        <v>1271</v>
      </c>
      <c r="AG70" s="971"/>
      <c r="AH70" s="971"/>
      <c r="AI70" s="971"/>
      <c r="AJ70" s="971"/>
      <c r="AK70" s="971">
        <v>1032</v>
      </c>
      <c r="AL70" s="971"/>
      <c r="AM70" s="971"/>
      <c r="AN70" s="971"/>
      <c r="AO70" s="971"/>
      <c r="AP70" s="971" t="s">
        <v>493</v>
      </c>
      <c r="AQ70" s="971"/>
      <c r="AR70" s="971"/>
      <c r="AS70" s="971"/>
      <c r="AT70" s="971"/>
      <c r="AU70" s="971" t="s">
        <v>493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21438</v>
      </c>
      <c r="R71" s="971"/>
      <c r="S71" s="971"/>
      <c r="T71" s="971"/>
      <c r="U71" s="971"/>
      <c r="V71" s="971">
        <v>20591</v>
      </c>
      <c r="W71" s="971"/>
      <c r="X71" s="971"/>
      <c r="Y71" s="971"/>
      <c r="Z71" s="971"/>
      <c r="AA71" s="971">
        <v>847</v>
      </c>
      <c r="AB71" s="971"/>
      <c r="AC71" s="971"/>
      <c r="AD71" s="971"/>
      <c r="AE71" s="971"/>
      <c r="AF71" s="971">
        <v>27209</v>
      </c>
      <c r="AG71" s="971"/>
      <c r="AH71" s="971"/>
      <c r="AI71" s="971"/>
      <c r="AJ71" s="971"/>
      <c r="AK71" s="971" t="s">
        <v>493</v>
      </c>
      <c r="AL71" s="971"/>
      <c r="AM71" s="971"/>
      <c r="AN71" s="971"/>
      <c r="AO71" s="971"/>
      <c r="AP71" s="971">
        <v>52720</v>
      </c>
      <c r="AQ71" s="971"/>
      <c r="AR71" s="971"/>
      <c r="AS71" s="971"/>
      <c r="AT71" s="971"/>
      <c r="AU71" s="971" t="s">
        <v>493</v>
      </c>
      <c r="AV71" s="971"/>
      <c r="AW71" s="971"/>
      <c r="AX71" s="971"/>
      <c r="AY71" s="971"/>
      <c r="AZ71" s="972" t="s">
        <v>563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733</v>
      </c>
      <c r="R72" s="971"/>
      <c r="S72" s="971"/>
      <c r="T72" s="971"/>
      <c r="U72" s="971"/>
      <c r="V72" s="971">
        <v>562</v>
      </c>
      <c r="W72" s="971"/>
      <c r="X72" s="971"/>
      <c r="Y72" s="971"/>
      <c r="Z72" s="971"/>
      <c r="AA72" s="971">
        <v>171</v>
      </c>
      <c r="AB72" s="971"/>
      <c r="AC72" s="971"/>
      <c r="AD72" s="971"/>
      <c r="AE72" s="971"/>
      <c r="AF72" s="971">
        <v>1939</v>
      </c>
      <c r="AG72" s="971"/>
      <c r="AH72" s="971"/>
      <c r="AI72" s="971"/>
      <c r="AJ72" s="971"/>
      <c r="AK72" s="971" t="s">
        <v>493</v>
      </c>
      <c r="AL72" s="971"/>
      <c r="AM72" s="971"/>
      <c r="AN72" s="971"/>
      <c r="AO72" s="971"/>
      <c r="AP72" s="971">
        <v>11302</v>
      </c>
      <c r="AQ72" s="971"/>
      <c r="AR72" s="971"/>
      <c r="AS72" s="971"/>
      <c r="AT72" s="971"/>
      <c r="AU72" s="971" t="s">
        <v>493</v>
      </c>
      <c r="AV72" s="971"/>
      <c r="AW72" s="971"/>
      <c r="AX72" s="971"/>
      <c r="AY72" s="971"/>
      <c r="AZ72" s="972" t="s">
        <v>563</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380</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30879</v>
      </c>
      <c r="AG88" s="959"/>
      <c r="AH88" s="959"/>
      <c r="AI88" s="959"/>
      <c r="AJ88" s="959"/>
      <c r="AK88" s="963"/>
      <c r="AL88" s="963"/>
      <c r="AM88" s="963"/>
      <c r="AN88" s="963"/>
      <c r="AO88" s="963"/>
      <c r="AP88" s="959">
        <v>64022</v>
      </c>
      <c r="AQ88" s="959"/>
      <c r="AR88" s="959"/>
      <c r="AS88" s="959"/>
      <c r="AT88" s="959"/>
      <c r="AU88" s="959" t="s">
        <v>556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20</v>
      </c>
      <c r="CS102" s="953"/>
      <c r="CT102" s="953"/>
      <c r="CU102" s="953"/>
      <c r="CV102" s="954"/>
      <c r="CW102" s="952">
        <v>6</v>
      </c>
      <c r="CX102" s="953"/>
      <c r="CY102" s="953"/>
      <c r="CZ102" s="953"/>
      <c r="DA102" s="954"/>
      <c r="DB102" s="952" t="s">
        <v>493</v>
      </c>
      <c r="DC102" s="953"/>
      <c r="DD102" s="953"/>
      <c r="DE102" s="953"/>
      <c r="DF102" s="954"/>
      <c r="DG102" s="952" t="s">
        <v>493</v>
      </c>
      <c r="DH102" s="953"/>
      <c r="DI102" s="953"/>
      <c r="DJ102" s="953"/>
      <c r="DK102" s="954"/>
      <c r="DL102" s="952" t="s">
        <v>493</v>
      </c>
      <c r="DM102" s="953"/>
      <c r="DN102" s="953"/>
      <c r="DO102" s="953"/>
      <c r="DP102" s="954"/>
      <c r="DQ102" s="952" t="s">
        <v>493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360502</v>
      </c>
      <c r="AB110" s="889"/>
      <c r="AC110" s="889"/>
      <c r="AD110" s="889"/>
      <c r="AE110" s="890"/>
      <c r="AF110" s="891">
        <v>300946</v>
      </c>
      <c r="AG110" s="889"/>
      <c r="AH110" s="889"/>
      <c r="AI110" s="889"/>
      <c r="AJ110" s="890"/>
      <c r="AK110" s="891">
        <v>316676</v>
      </c>
      <c r="AL110" s="889"/>
      <c r="AM110" s="889"/>
      <c r="AN110" s="889"/>
      <c r="AO110" s="890"/>
      <c r="AP110" s="892">
        <v>4.9000000000000004</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3878905</v>
      </c>
      <c r="BR110" s="842"/>
      <c r="BS110" s="842"/>
      <c r="BT110" s="842"/>
      <c r="BU110" s="842"/>
      <c r="BV110" s="842">
        <v>4248736</v>
      </c>
      <c r="BW110" s="842"/>
      <c r="BX110" s="842"/>
      <c r="BY110" s="842"/>
      <c r="BZ110" s="842"/>
      <c r="CA110" s="842">
        <v>4768287</v>
      </c>
      <c r="CB110" s="842"/>
      <c r="CC110" s="842"/>
      <c r="CD110" s="842"/>
      <c r="CE110" s="842"/>
      <c r="CF110" s="866">
        <v>74.2</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2379108</v>
      </c>
      <c r="BR112" s="817"/>
      <c r="BS112" s="817"/>
      <c r="BT112" s="817"/>
      <c r="BU112" s="817"/>
      <c r="BV112" s="817">
        <v>2229476</v>
      </c>
      <c r="BW112" s="817"/>
      <c r="BX112" s="817"/>
      <c r="BY112" s="817"/>
      <c r="BZ112" s="817"/>
      <c r="CA112" s="817">
        <v>2112765</v>
      </c>
      <c r="CB112" s="817"/>
      <c r="CC112" s="817"/>
      <c r="CD112" s="817"/>
      <c r="CE112" s="817"/>
      <c r="CF112" s="875">
        <v>32.9</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268101</v>
      </c>
      <c r="AB113" s="919"/>
      <c r="AC113" s="919"/>
      <c r="AD113" s="919"/>
      <c r="AE113" s="920"/>
      <c r="AF113" s="921">
        <v>271405</v>
      </c>
      <c r="AG113" s="919"/>
      <c r="AH113" s="919"/>
      <c r="AI113" s="919"/>
      <c r="AJ113" s="920"/>
      <c r="AK113" s="921">
        <v>298859</v>
      </c>
      <c r="AL113" s="919"/>
      <c r="AM113" s="919"/>
      <c r="AN113" s="919"/>
      <c r="AO113" s="920"/>
      <c r="AP113" s="922">
        <v>4.7</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v>70</v>
      </c>
      <c r="AG114" s="780"/>
      <c r="AH114" s="780"/>
      <c r="AI114" s="780"/>
      <c r="AJ114" s="781"/>
      <c r="AK114" s="782">
        <v>181</v>
      </c>
      <c r="AL114" s="780"/>
      <c r="AM114" s="780"/>
      <c r="AN114" s="780"/>
      <c r="AO114" s="781"/>
      <c r="AP114" s="824">
        <v>0</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1198461</v>
      </c>
      <c r="BR114" s="817"/>
      <c r="BS114" s="817"/>
      <c r="BT114" s="817"/>
      <c r="BU114" s="817"/>
      <c r="BV114" s="817">
        <v>932793</v>
      </c>
      <c r="BW114" s="817"/>
      <c r="BX114" s="817"/>
      <c r="BY114" s="817"/>
      <c r="BZ114" s="817"/>
      <c r="CA114" s="817">
        <v>927117</v>
      </c>
      <c r="CB114" s="817"/>
      <c r="CC114" s="817"/>
      <c r="CD114" s="817"/>
      <c r="CE114" s="817"/>
      <c r="CF114" s="875">
        <v>14.4</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3021</v>
      </c>
      <c r="AB115" s="919"/>
      <c r="AC115" s="919"/>
      <c r="AD115" s="919"/>
      <c r="AE115" s="920"/>
      <c r="AF115" s="921">
        <v>2788</v>
      </c>
      <c r="AG115" s="919"/>
      <c r="AH115" s="919"/>
      <c r="AI115" s="919"/>
      <c r="AJ115" s="920"/>
      <c r="AK115" s="921">
        <v>10965</v>
      </c>
      <c r="AL115" s="919"/>
      <c r="AM115" s="919"/>
      <c r="AN115" s="919"/>
      <c r="AO115" s="920"/>
      <c r="AP115" s="922">
        <v>0.2</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631624</v>
      </c>
      <c r="AB117" s="903"/>
      <c r="AC117" s="903"/>
      <c r="AD117" s="903"/>
      <c r="AE117" s="904"/>
      <c r="AF117" s="905">
        <v>575209</v>
      </c>
      <c r="AG117" s="903"/>
      <c r="AH117" s="903"/>
      <c r="AI117" s="903"/>
      <c r="AJ117" s="904"/>
      <c r="AK117" s="905">
        <v>626681</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7456474</v>
      </c>
      <c r="BR119" s="845"/>
      <c r="BS119" s="845"/>
      <c r="BT119" s="845"/>
      <c r="BU119" s="845"/>
      <c r="BV119" s="845">
        <v>7411005</v>
      </c>
      <c r="BW119" s="845"/>
      <c r="BX119" s="845"/>
      <c r="BY119" s="845"/>
      <c r="BZ119" s="845"/>
      <c r="CA119" s="845">
        <v>7808169</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10007305</v>
      </c>
      <c r="BR120" s="842"/>
      <c r="BS120" s="842"/>
      <c r="BT120" s="842"/>
      <c r="BU120" s="842"/>
      <c r="BV120" s="842">
        <v>10780098</v>
      </c>
      <c r="BW120" s="842"/>
      <c r="BX120" s="842"/>
      <c r="BY120" s="842"/>
      <c r="BZ120" s="842"/>
      <c r="CA120" s="842">
        <v>11135374</v>
      </c>
      <c r="CB120" s="842"/>
      <c r="CC120" s="842"/>
      <c r="CD120" s="842"/>
      <c r="CE120" s="842"/>
      <c r="CF120" s="866">
        <v>173.4</v>
      </c>
      <c r="CG120" s="867"/>
      <c r="CH120" s="867"/>
      <c r="CI120" s="867"/>
      <c r="CJ120" s="867"/>
      <c r="CK120" s="868" t="s">
        <v>452</v>
      </c>
      <c r="CL120" s="852"/>
      <c r="CM120" s="852"/>
      <c r="CN120" s="852"/>
      <c r="CO120" s="853"/>
      <c r="CP120" s="872" t="s">
        <v>401</v>
      </c>
      <c r="CQ120" s="873"/>
      <c r="CR120" s="873"/>
      <c r="CS120" s="873"/>
      <c r="CT120" s="873"/>
      <c r="CU120" s="873"/>
      <c r="CV120" s="873"/>
      <c r="CW120" s="873"/>
      <c r="CX120" s="873"/>
      <c r="CY120" s="873"/>
      <c r="CZ120" s="873"/>
      <c r="DA120" s="873"/>
      <c r="DB120" s="873"/>
      <c r="DC120" s="873"/>
      <c r="DD120" s="873"/>
      <c r="DE120" s="873"/>
      <c r="DF120" s="874"/>
      <c r="DG120" s="861">
        <v>1676934</v>
      </c>
      <c r="DH120" s="842"/>
      <c r="DI120" s="842"/>
      <c r="DJ120" s="842"/>
      <c r="DK120" s="842"/>
      <c r="DL120" s="842">
        <v>1567176</v>
      </c>
      <c r="DM120" s="842"/>
      <c r="DN120" s="842"/>
      <c r="DO120" s="842"/>
      <c r="DP120" s="842"/>
      <c r="DQ120" s="842">
        <v>1494091</v>
      </c>
      <c r="DR120" s="842"/>
      <c r="DS120" s="842"/>
      <c r="DT120" s="842"/>
      <c r="DU120" s="842"/>
      <c r="DV120" s="843">
        <v>23.3</v>
      </c>
      <c r="DW120" s="843"/>
      <c r="DX120" s="843"/>
      <c r="DY120" s="843"/>
      <c r="DZ120" s="844"/>
    </row>
    <row r="121" spans="1:130" s="230"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13687</v>
      </c>
      <c r="BR121" s="817"/>
      <c r="BS121" s="817"/>
      <c r="BT121" s="817"/>
      <c r="BU121" s="817"/>
      <c r="BV121" s="817">
        <v>8139</v>
      </c>
      <c r="BW121" s="817"/>
      <c r="BX121" s="817"/>
      <c r="BY121" s="817"/>
      <c r="BZ121" s="817"/>
      <c r="CA121" s="817">
        <v>4625</v>
      </c>
      <c r="CB121" s="817"/>
      <c r="CC121" s="817"/>
      <c r="CD121" s="817"/>
      <c r="CE121" s="817"/>
      <c r="CF121" s="875">
        <v>0.1</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518019</v>
      </c>
      <c r="DH121" s="817"/>
      <c r="DI121" s="817"/>
      <c r="DJ121" s="817"/>
      <c r="DK121" s="817"/>
      <c r="DL121" s="817">
        <v>475482</v>
      </c>
      <c r="DM121" s="817"/>
      <c r="DN121" s="817"/>
      <c r="DO121" s="817"/>
      <c r="DP121" s="817"/>
      <c r="DQ121" s="817">
        <v>432141</v>
      </c>
      <c r="DR121" s="817"/>
      <c r="DS121" s="817"/>
      <c r="DT121" s="817"/>
      <c r="DU121" s="817"/>
      <c r="DV121" s="794">
        <v>6.7</v>
      </c>
      <c r="DW121" s="794"/>
      <c r="DX121" s="794"/>
      <c r="DY121" s="794"/>
      <c r="DZ121" s="795"/>
    </row>
    <row r="122" spans="1:130" s="230"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8650460</v>
      </c>
      <c r="BR122" s="845"/>
      <c r="BS122" s="845"/>
      <c r="BT122" s="845"/>
      <c r="BU122" s="845"/>
      <c r="BV122" s="845">
        <v>8542392</v>
      </c>
      <c r="BW122" s="845"/>
      <c r="BX122" s="845"/>
      <c r="BY122" s="845"/>
      <c r="BZ122" s="845"/>
      <c r="CA122" s="845">
        <v>8484110</v>
      </c>
      <c r="CB122" s="845"/>
      <c r="CC122" s="845"/>
      <c r="CD122" s="845"/>
      <c r="CE122" s="845"/>
      <c r="CF122" s="846">
        <v>132.1</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155874</v>
      </c>
      <c r="DH122" s="817"/>
      <c r="DI122" s="817"/>
      <c r="DJ122" s="817"/>
      <c r="DK122" s="817"/>
      <c r="DL122" s="817">
        <v>164607</v>
      </c>
      <c r="DM122" s="817"/>
      <c r="DN122" s="817"/>
      <c r="DO122" s="817"/>
      <c r="DP122" s="817"/>
      <c r="DQ122" s="817">
        <v>170554</v>
      </c>
      <c r="DR122" s="817"/>
      <c r="DS122" s="817"/>
      <c r="DT122" s="817"/>
      <c r="DU122" s="817"/>
      <c r="DV122" s="794">
        <v>2.7</v>
      </c>
      <c r="DW122" s="794"/>
      <c r="DX122" s="794"/>
      <c r="DY122" s="794"/>
      <c r="DZ122" s="795"/>
    </row>
    <row r="123" spans="1:130" s="230"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18671452</v>
      </c>
      <c r="BR123" s="833"/>
      <c r="BS123" s="833"/>
      <c r="BT123" s="833"/>
      <c r="BU123" s="833"/>
      <c r="BV123" s="833">
        <v>19330629</v>
      </c>
      <c r="BW123" s="833"/>
      <c r="BX123" s="833"/>
      <c r="BY123" s="833"/>
      <c r="BZ123" s="833"/>
      <c r="CA123" s="833">
        <v>19624109</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28281</v>
      </c>
      <c r="DH123" s="780"/>
      <c r="DI123" s="780"/>
      <c r="DJ123" s="780"/>
      <c r="DK123" s="781"/>
      <c r="DL123" s="782">
        <v>22211</v>
      </c>
      <c r="DM123" s="780"/>
      <c r="DN123" s="780"/>
      <c r="DO123" s="780"/>
      <c r="DP123" s="781"/>
      <c r="DQ123" s="782">
        <v>15979</v>
      </c>
      <c r="DR123" s="780"/>
      <c r="DS123" s="780"/>
      <c r="DT123" s="780"/>
      <c r="DU123" s="781"/>
      <c r="DV123" s="824">
        <v>0.2</v>
      </c>
      <c r="DW123" s="825"/>
      <c r="DX123" s="825"/>
      <c r="DY123" s="825"/>
      <c r="DZ123" s="826"/>
    </row>
    <row r="124" spans="1:130" s="230"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3021</v>
      </c>
      <c r="AB127" s="780"/>
      <c r="AC127" s="780"/>
      <c r="AD127" s="780"/>
      <c r="AE127" s="781"/>
      <c r="AF127" s="782">
        <v>2788</v>
      </c>
      <c r="AG127" s="780"/>
      <c r="AH127" s="780"/>
      <c r="AI127" s="780"/>
      <c r="AJ127" s="781"/>
      <c r="AK127" s="782">
        <v>10965</v>
      </c>
      <c r="AL127" s="780"/>
      <c r="AM127" s="780"/>
      <c r="AN127" s="780"/>
      <c r="AO127" s="781"/>
      <c r="AP127" s="824">
        <v>0.2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5701</v>
      </c>
      <c r="AB128" s="801"/>
      <c r="AC128" s="801"/>
      <c r="AD128" s="801"/>
      <c r="AE128" s="802"/>
      <c r="AF128" s="803">
        <v>7085</v>
      </c>
      <c r="AG128" s="801"/>
      <c r="AH128" s="801"/>
      <c r="AI128" s="801"/>
      <c r="AJ128" s="802"/>
      <c r="AK128" s="803">
        <v>4609</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7239763</v>
      </c>
      <c r="AB129" s="780"/>
      <c r="AC129" s="780"/>
      <c r="AD129" s="780"/>
      <c r="AE129" s="781"/>
      <c r="AF129" s="782">
        <v>7008227</v>
      </c>
      <c r="AG129" s="780"/>
      <c r="AH129" s="780"/>
      <c r="AI129" s="780"/>
      <c r="AJ129" s="781"/>
      <c r="AK129" s="782">
        <v>7145681</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771620</v>
      </c>
      <c r="AB130" s="780"/>
      <c r="AC130" s="780"/>
      <c r="AD130" s="780"/>
      <c r="AE130" s="781"/>
      <c r="AF130" s="782">
        <v>737720</v>
      </c>
      <c r="AG130" s="780"/>
      <c r="AH130" s="780"/>
      <c r="AI130" s="780"/>
      <c r="AJ130" s="781"/>
      <c r="AK130" s="782">
        <v>723570</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6468143</v>
      </c>
      <c r="AB131" s="764"/>
      <c r="AC131" s="764"/>
      <c r="AD131" s="764"/>
      <c r="AE131" s="765"/>
      <c r="AF131" s="766">
        <v>6270507</v>
      </c>
      <c r="AG131" s="764"/>
      <c r="AH131" s="764"/>
      <c r="AI131" s="764"/>
      <c r="AJ131" s="765"/>
      <c r="AK131" s="766">
        <v>6422111</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-2.25253214</v>
      </c>
      <c r="AB132" s="745"/>
      <c r="AC132" s="745"/>
      <c r="AD132" s="745"/>
      <c r="AE132" s="746"/>
      <c r="AF132" s="747">
        <v>-2.7046616800000001</v>
      </c>
      <c r="AG132" s="745"/>
      <c r="AH132" s="745"/>
      <c r="AI132" s="745"/>
      <c r="AJ132" s="746"/>
      <c r="AK132" s="747">
        <v>-1.58044289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-2.4</v>
      </c>
      <c r="AB133" s="724"/>
      <c r="AC133" s="724"/>
      <c r="AD133" s="724"/>
      <c r="AE133" s="725"/>
      <c r="AF133" s="723">
        <v>-2.4</v>
      </c>
      <c r="AG133" s="724"/>
      <c r="AH133" s="724"/>
      <c r="AI133" s="724"/>
      <c r="AJ133" s="725"/>
      <c r="AK133" s="723">
        <v>-2.1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CyOI4f3/YNqA1b8GfGt9dxsVT4GjmEQvrVcbMfYhUeqeB63/7kAjss1zxUENt84TQH4addrUO9uIix0VNfnA==" saltValue="RK4IfG24445aRNbbjHC1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dWcYlFOced1dmY0LK9mx/KQEmH9/GP7khM5jRtErZcRtb0BSajwW722HGsjVEmlpupTkk00wZq4DPG2D98IwQ==" saltValue="sLMbLTyfAH/SEc6VasXoU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in9P0v3sFFLG/v6z+6YFrnV9irVMzCbiEwnOm43volc/ix65U9NFSlihOu0by81OhsK4sSpCafx673ZPVl8A==" saltValue="x7GikZ0JoHN0yo8UFZ3s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1980754</v>
      </c>
      <c r="AP9" s="281">
        <v>85418</v>
      </c>
      <c r="AQ9" s="282">
        <v>67248</v>
      </c>
      <c r="AR9" s="283">
        <v>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2993</v>
      </c>
      <c r="AP10" s="284">
        <v>129</v>
      </c>
      <c r="AQ10" s="285">
        <v>9038</v>
      </c>
      <c r="AR10" s="286">
        <v>-98.6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t="s">
        <v>493</v>
      </c>
      <c r="AP11" s="284" t="s">
        <v>493</v>
      </c>
      <c r="AQ11" s="285">
        <v>320</v>
      </c>
      <c r="AR11" s="286" t="s">
        <v>493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493</v>
      </c>
      <c r="AP12" s="284" t="s">
        <v>493</v>
      </c>
      <c r="AQ12" s="285">
        <v>22</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79203</v>
      </c>
      <c r="AP13" s="284">
        <v>3416</v>
      </c>
      <c r="AQ13" s="285">
        <v>2764</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t="s">
        <v>493</v>
      </c>
      <c r="AP14" s="284" t="s">
        <v>493</v>
      </c>
      <c r="AQ14" s="285">
        <v>1165</v>
      </c>
      <c r="AR14" s="286" t="s">
        <v>493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-84653</v>
      </c>
      <c r="AP15" s="284">
        <v>-3651</v>
      </c>
      <c r="AQ15" s="285">
        <v>-3941</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1978297</v>
      </c>
      <c r="AP16" s="284">
        <v>85312</v>
      </c>
      <c r="AQ16" s="285">
        <v>76616</v>
      </c>
      <c r="AR16" s="286">
        <v>11.4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6.9</v>
      </c>
      <c r="AP21" s="298">
        <v>6.73</v>
      </c>
      <c r="AQ21" s="299">
        <v>0.17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97.5</v>
      </c>
      <c r="AP22" s="303">
        <v>96.9</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316676</v>
      </c>
      <c r="AP32" s="312">
        <v>13656</v>
      </c>
      <c r="AQ32" s="313">
        <v>33390</v>
      </c>
      <c r="AR32" s="314">
        <v>-59.1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493</v>
      </c>
      <c r="AP34" s="312" t="s">
        <v>493</v>
      </c>
      <c r="AQ34" s="313" t="s">
        <v>493</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298859</v>
      </c>
      <c r="AP35" s="312">
        <v>12888</v>
      </c>
      <c r="AQ35" s="313">
        <v>8851</v>
      </c>
      <c r="AR35" s="314">
        <v>45.6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181</v>
      </c>
      <c r="AP36" s="312">
        <v>8</v>
      </c>
      <c r="AQ36" s="313">
        <v>2033</v>
      </c>
      <c r="AR36" s="314">
        <v>-99.6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10965</v>
      </c>
      <c r="AP37" s="312">
        <v>473</v>
      </c>
      <c r="AQ37" s="313">
        <v>640</v>
      </c>
      <c r="AR37" s="314">
        <v>-26.1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493</v>
      </c>
      <c r="AP38" s="315" t="s">
        <v>493</v>
      </c>
      <c r="AQ38" s="316">
        <v>1</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-4609</v>
      </c>
      <c r="AP39" s="312">
        <v>-199</v>
      </c>
      <c r="AQ39" s="313">
        <v>-3025</v>
      </c>
      <c r="AR39" s="314">
        <v>-93.4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-723570</v>
      </c>
      <c r="AP40" s="312">
        <v>-31203</v>
      </c>
      <c r="AQ40" s="313">
        <v>-26876</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-101498</v>
      </c>
      <c r="AP41" s="312">
        <v>-4377</v>
      </c>
      <c r="AQ41" s="313">
        <v>15015</v>
      </c>
      <c r="AR41" s="314">
        <v>-129.19999999999999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1817212</v>
      </c>
      <c r="AN51" s="334">
        <v>75491</v>
      </c>
      <c r="AO51" s="335">
        <v>59.3</v>
      </c>
      <c r="AP51" s="336">
        <v>51264</v>
      </c>
      <c r="AQ51" s="337">
        <v>8.1999999999999993</v>
      </c>
      <c r="AR51" s="338">
        <v>51.1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1477434</v>
      </c>
      <c r="AN52" s="342">
        <v>61376</v>
      </c>
      <c r="AO52" s="343">
        <v>72.400000000000006</v>
      </c>
      <c r="AP52" s="344">
        <v>26040</v>
      </c>
      <c r="AQ52" s="345">
        <v>4.5</v>
      </c>
      <c r="AR52" s="346">
        <v>67.900000000000006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1831317</v>
      </c>
      <c r="AN53" s="334">
        <v>76907</v>
      </c>
      <c r="AO53" s="335">
        <v>1.9</v>
      </c>
      <c r="AP53" s="336">
        <v>52068</v>
      </c>
      <c r="AQ53" s="337">
        <v>1.6</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1497184</v>
      </c>
      <c r="AN54" s="342">
        <v>62875</v>
      </c>
      <c r="AO54" s="343">
        <v>2.4</v>
      </c>
      <c r="AP54" s="344">
        <v>26936</v>
      </c>
      <c r="AQ54" s="345">
        <v>3.4</v>
      </c>
      <c r="AR54" s="346">
        <v>-1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788242</v>
      </c>
      <c r="AN55" s="334">
        <v>33453</v>
      </c>
      <c r="AO55" s="335">
        <v>-56.5</v>
      </c>
      <c r="AP55" s="336">
        <v>47161</v>
      </c>
      <c r="AQ55" s="337">
        <v>-9.4</v>
      </c>
      <c r="AR55" s="338">
        <v>-47.1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556706</v>
      </c>
      <c r="AN56" s="342">
        <v>23626</v>
      </c>
      <c r="AO56" s="343">
        <v>-62.4</v>
      </c>
      <c r="AP56" s="344">
        <v>24595</v>
      </c>
      <c r="AQ56" s="345">
        <v>-8.6999999999999993</v>
      </c>
      <c r="AR56" s="346">
        <v>-53.7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929775</v>
      </c>
      <c r="AN57" s="334">
        <v>39788</v>
      </c>
      <c r="AO57" s="335">
        <v>18.899999999999999</v>
      </c>
      <c r="AP57" s="336">
        <v>43423</v>
      </c>
      <c r="AQ57" s="337">
        <v>-7.9</v>
      </c>
      <c r="AR57" s="338">
        <v>26.8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794482</v>
      </c>
      <c r="AN58" s="342">
        <v>33999</v>
      </c>
      <c r="AO58" s="343">
        <v>43.9</v>
      </c>
      <c r="AP58" s="344">
        <v>22207</v>
      </c>
      <c r="AQ58" s="345">
        <v>-9.6999999999999993</v>
      </c>
      <c r="AR58" s="346">
        <v>53.6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1251938</v>
      </c>
      <c r="AN59" s="334">
        <v>53988</v>
      </c>
      <c r="AO59" s="335">
        <v>35.700000000000003</v>
      </c>
      <c r="AP59" s="336">
        <v>45265</v>
      </c>
      <c r="AQ59" s="337">
        <v>4.2</v>
      </c>
      <c r="AR59" s="338">
        <v>31.5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1042503</v>
      </c>
      <c r="AN60" s="342">
        <v>44957</v>
      </c>
      <c r="AO60" s="343">
        <v>32.200000000000003</v>
      </c>
      <c r="AP60" s="344">
        <v>22600</v>
      </c>
      <c r="AQ60" s="345">
        <v>1.8</v>
      </c>
      <c r="AR60" s="346">
        <v>30.4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1323697</v>
      </c>
      <c r="AN61" s="349">
        <v>55925</v>
      </c>
      <c r="AO61" s="350">
        <v>11.9</v>
      </c>
      <c r="AP61" s="351">
        <v>47836</v>
      </c>
      <c r="AQ61" s="352">
        <v>-0.7</v>
      </c>
      <c r="AR61" s="338">
        <v>12.6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1073662</v>
      </c>
      <c r="AN62" s="342">
        <v>45367</v>
      </c>
      <c r="AO62" s="343">
        <v>17.7</v>
      </c>
      <c r="AP62" s="344">
        <v>24476</v>
      </c>
      <c r="AQ62" s="345">
        <v>-1.7</v>
      </c>
      <c r="AR62" s="346">
        <v>19.399999999999999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FUgSzry+Rz90N7XrI0zr8qydcGTO1kMd7yEIdhLFsPQjRwqm9RUHrApfs6KsQFIi2bJoPdxwVjGderYuTpzjA==" saltValue="uFKsy7dUHJi9WORIPGbP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row r="121" spans="125:125" ht="13.5" hidden="1" customHeight="1" x14ac:dyDescent="0.15">
      <c r="DU121" s="259"/>
    </row>
  </sheetData>
  <sheetProtection algorithmName="SHA-512" hashValue="eDol6WQ9Sga6H0Omz5cmY26jC0GbrtoXl0kkuAsxHYK1V+U8CN806BvglIYw5pII9ViYHC7vn0gUFrBvic3I5Q==" saltValue="qiYVH34r32rudzSVIEU/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482</v>
      </c>
    </row>
  </sheetData>
  <sheetProtection algorithmName="SHA-512" hashValue="FiZq9lPF5lwN3ZfiK9IhMP5l1bolKHT/a6CbUM6PxZiB1wqpNAzRerFOM0CZcaeR0IQYjv7zxXyx/FVDjY6bwg==" saltValue="GwGZyXJQ81VSuCRiefTS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74.819999999999993</v>
      </c>
      <c r="G47" s="12">
        <v>71.97</v>
      </c>
      <c r="H47" s="12">
        <v>74.78</v>
      </c>
      <c r="I47" s="12">
        <v>71.95</v>
      </c>
      <c r="J47" s="13">
        <v>61.95</v>
      </c>
    </row>
    <row r="48" spans="2:10" ht="57.75" customHeight="1" x14ac:dyDescent="0.15">
      <c r="B48" s="14"/>
      <c r="C48" s="1141" t="s">
        <v>4</v>
      </c>
      <c r="D48" s="1141"/>
      <c r="E48" s="1142"/>
      <c r="F48" s="15">
        <v>9.64</v>
      </c>
      <c r="G48" s="16">
        <v>7.12</v>
      </c>
      <c r="H48" s="16">
        <v>9.16</v>
      </c>
      <c r="I48" s="16">
        <v>5.81</v>
      </c>
      <c r="J48" s="17">
        <v>8.64</v>
      </c>
    </row>
    <row r="49" spans="2:10" ht="57.75" customHeight="1" thickBot="1" x14ac:dyDescent="0.2">
      <c r="B49" s="18"/>
      <c r="C49" s="1143" t="s">
        <v>5</v>
      </c>
      <c r="D49" s="1143"/>
      <c r="E49" s="1144"/>
      <c r="F49" s="19" t="s">
        <v>537</v>
      </c>
      <c r="G49" s="20" t="s">
        <v>538</v>
      </c>
      <c r="H49" s="20">
        <v>2.66</v>
      </c>
      <c r="I49" s="20" t="s">
        <v>539</v>
      </c>
      <c r="J49" s="21" t="s">
        <v>540</v>
      </c>
    </row>
    <row r="50" spans="2:10" x14ac:dyDescent="0.15"/>
  </sheetData>
  <sheetProtection algorithmName="SHA-512" hashValue="NDqGYqjPQOjkZEHmxM845rgXIN58dQUn+Z+5BTYDFIroI8y4xNTbRr1PhMU53UQpIYlcSNnvJkDMXPvGjM0U2w==" saltValue="Khh6FG0YMvzyTBMHr7f+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541</v>
      </c>
      <c r="D34" s="1151"/>
      <c r="E34" s="1152"/>
      <c r="F34" s="32">
        <v>36.799999999999997</v>
      </c>
      <c r="G34" s="33">
        <v>34.950000000000003</v>
      </c>
      <c r="H34" s="33">
        <v>34.43</v>
      </c>
      <c r="I34" s="33">
        <v>35.15</v>
      </c>
      <c r="J34" s="34">
        <v>34.03</v>
      </c>
      <c r="K34" s="22"/>
      <c r="L34" s="22"/>
      <c r="M34" s="22"/>
      <c r="N34" s="22"/>
      <c r="O34" s="22"/>
      <c r="P34" s="22"/>
    </row>
    <row r="35" spans="1:16" ht="39" customHeight="1" x14ac:dyDescent="0.15">
      <c r="A35" s="22"/>
      <c r="B35" s="35"/>
      <c r="C35" s="1145" t="s">
        <v>542</v>
      </c>
      <c r="D35" s="1146"/>
      <c r="E35" s="1147"/>
      <c r="F35" s="36">
        <v>9.58</v>
      </c>
      <c r="G35" s="37">
        <v>7.05</v>
      </c>
      <c r="H35" s="37">
        <v>9.11</v>
      </c>
      <c r="I35" s="37">
        <v>5.76</v>
      </c>
      <c r="J35" s="38">
        <v>8.61</v>
      </c>
      <c r="K35" s="22"/>
      <c r="L35" s="22"/>
      <c r="M35" s="22"/>
      <c r="N35" s="22"/>
      <c r="O35" s="22"/>
      <c r="P35" s="22"/>
    </row>
    <row r="36" spans="1:16" ht="39" customHeight="1" x14ac:dyDescent="0.15">
      <c r="A36" s="22"/>
      <c r="B36" s="35"/>
      <c r="C36" s="1145" t="s">
        <v>543</v>
      </c>
      <c r="D36" s="1146"/>
      <c r="E36" s="1147"/>
      <c r="F36" s="36">
        <v>1.53</v>
      </c>
      <c r="G36" s="37">
        <v>1.75</v>
      </c>
      <c r="H36" s="37">
        <v>1.64</v>
      </c>
      <c r="I36" s="37">
        <v>2.4</v>
      </c>
      <c r="J36" s="38">
        <v>2.85</v>
      </c>
      <c r="K36" s="22"/>
      <c r="L36" s="22"/>
      <c r="M36" s="22"/>
      <c r="N36" s="22"/>
      <c r="O36" s="22"/>
      <c r="P36" s="22"/>
    </row>
    <row r="37" spans="1:16" ht="39" customHeight="1" x14ac:dyDescent="0.15">
      <c r="A37" s="22"/>
      <c r="B37" s="35"/>
      <c r="C37" s="1145" t="s">
        <v>544</v>
      </c>
      <c r="D37" s="1146"/>
      <c r="E37" s="1147"/>
      <c r="F37" s="36">
        <v>0.6</v>
      </c>
      <c r="G37" s="37">
        <v>0.86</v>
      </c>
      <c r="H37" s="37">
        <v>0.93</v>
      </c>
      <c r="I37" s="37">
        <v>0.96</v>
      </c>
      <c r="J37" s="38">
        <v>0.94</v>
      </c>
      <c r="K37" s="22"/>
      <c r="L37" s="22"/>
      <c r="M37" s="22"/>
      <c r="N37" s="22"/>
      <c r="O37" s="22"/>
      <c r="P37" s="22"/>
    </row>
    <row r="38" spans="1:16" ht="39" customHeight="1" x14ac:dyDescent="0.15">
      <c r="A38" s="22"/>
      <c r="B38" s="35"/>
      <c r="C38" s="1145" t="s">
        <v>545</v>
      </c>
      <c r="D38" s="1146"/>
      <c r="E38" s="1147"/>
      <c r="F38" s="36">
        <v>0.26</v>
      </c>
      <c r="G38" s="37">
        <v>0.34</v>
      </c>
      <c r="H38" s="37">
        <v>0.25</v>
      </c>
      <c r="I38" s="37">
        <v>0.24</v>
      </c>
      <c r="J38" s="38">
        <v>0.61</v>
      </c>
      <c r="K38" s="22"/>
      <c r="L38" s="22"/>
      <c r="M38" s="22"/>
      <c r="N38" s="22"/>
      <c r="O38" s="22"/>
      <c r="P38" s="22"/>
    </row>
    <row r="39" spans="1:16" ht="39" customHeight="1" x14ac:dyDescent="0.15">
      <c r="A39" s="22"/>
      <c r="B39" s="35"/>
      <c r="C39" s="1145" t="s">
        <v>546</v>
      </c>
      <c r="D39" s="1146"/>
      <c r="E39" s="1147"/>
      <c r="F39" s="36">
        <v>0.26</v>
      </c>
      <c r="G39" s="37">
        <v>0.19</v>
      </c>
      <c r="H39" s="37">
        <v>0.08</v>
      </c>
      <c r="I39" s="37">
        <v>0.24</v>
      </c>
      <c r="J39" s="38">
        <v>0.35</v>
      </c>
      <c r="K39" s="22"/>
      <c r="L39" s="22"/>
      <c r="M39" s="22"/>
      <c r="N39" s="22"/>
      <c r="O39" s="22"/>
      <c r="P39" s="22"/>
    </row>
    <row r="40" spans="1:16" ht="39" customHeight="1" x14ac:dyDescent="0.15">
      <c r="A40" s="22"/>
      <c r="B40" s="35"/>
      <c r="C40" s="1145" t="s">
        <v>547</v>
      </c>
      <c r="D40" s="1146"/>
      <c r="E40" s="1147"/>
      <c r="F40" s="36">
        <v>0.13</v>
      </c>
      <c r="G40" s="37">
        <v>0.1</v>
      </c>
      <c r="H40" s="37">
        <v>0.18</v>
      </c>
      <c r="I40" s="37">
        <v>0.31</v>
      </c>
      <c r="J40" s="38">
        <v>0.33</v>
      </c>
      <c r="K40" s="22"/>
      <c r="L40" s="22"/>
      <c r="M40" s="22"/>
      <c r="N40" s="22"/>
      <c r="O40" s="22"/>
      <c r="P40" s="22"/>
    </row>
    <row r="41" spans="1:16" ht="39" customHeight="1" x14ac:dyDescent="0.15">
      <c r="A41" s="22"/>
      <c r="B41" s="35"/>
      <c r="C41" s="1145" t="s">
        <v>548</v>
      </c>
      <c r="D41" s="1146"/>
      <c r="E41" s="1147"/>
      <c r="F41" s="36">
        <v>0.01</v>
      </c>
      <c r="G41" s="37">
        <v>0.02</v>
      </c>
      <c r="H41" s="37">
        <v>0.04</v>
      </c>
      <c r="I41" s="37">
        <v>7.0000000000000007E-2</v>
      </c>
      <c r="J41" s="38">
        <v>0.12</v>
      </c>
      <c r="K41" s="22"/>
      <c r="L41" s="22"/>
      <c r="M41" s="22"/>
      <c r="N41" s="22"/>
      <c r="O41" s="22"/>
      <c r="P41" s="22"/>
    </row>
    <row r="42" spans="1:16" ht="39" customHeight="1" x14ac:dyDescent="0.15">
      <c r="A42" s="22"/>
      <c r="B42" s="39"/>
      <c r="C42" s="1145" t="s">
        <v>549</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550</v>
      </c>
      <c r="D43" s="1149"/>
      <c r="E43" s="1150"/>
      <c r="F43" s="41">
        <v>0.05</v>
      </c>
      <c r="G43" s="42">
        <v>0.06</v>
      </c>
      <c r="H43" s="42">
        <v>0.04</v>
      </c>
      <c r="I43" s="42">
        <v>0.05</v>
      </c>
      <c r="J43" s="43">
        <v>0.03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wj59sW2rYMQTApmMLGPQMK0fyjf7qfyIVy33+1gAER5WW9+1bSUfGkBdqtBJ0ev0fmHBUcH1S9wSSIO0ikpag==" saltValue="17uV6/gZePznMbYGCPT1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345</v>
      </c>
      <c r="L45" s="60">
        <v>337</v>
      </c>
      <c r="M45" s="60">
        <v>361</v>
      </c>
      <c r="N45" s="60">
        <v>301</v>
      </c>
      <c r="O45" s="61">
        <v>317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257</v>
      </c>
      <c r="L48" s="64">
        <v>262</v>
      </c>
      <c r="M48" s="64">
        <v>268</v>
      </c>
      <c r="N48" s="64">
        <v>271</v>
      </c>
      <c r="O48" s="65">
        <v>299</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493</v>
      </c>
      <c r="L49" s="64" t="s">
        <v>493</v>
      </c>
      <c r="M49" s="64" t="s">
        <v>493</v>
      </c>
      <c r="N49" s="64">
        <v>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v>3</v>
      </c>
      <c r="L50" s="64">
        <v>2</v>
      </c>
      <c r="M50" s="64">
        <v>3</v>
      </c>
      <c r="N50" s="64">
        <v>3</v>
      </c>
      <c r="O50" s="65">
        <v>11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754</v>
      </c>
      <c r="L52" s="64">
        <v>756</v>
      </c>
      <c r="M52" s="64">
        <v>778</v>
      </c>
      <c r="N52" s="64">
        <v>744</v>
      </c>
      <c r="O52" s="65">
        <v>728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-149</v>
      </c>
      <c r="L53" s="69">
        <v>-155</v>
      </c>
      <c r="M53" s="69">
        <v>-146</v>
      </c>
      <c r="N53" s="69">
        <v>-169</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qtFmORRWk6Cb3O1xZz/7yFSb7GlibPdGZ0dCU1QmodeQB4h8Ss12mL0HJrHX49d17ux7UvL/6YnC88VH1/eOA==" saltValue="Vk9NWGMs+a7Fs0AlPYw7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532</v>
      </c>
      <c r="J40" s="103" t="s">
        <v>533</v>
      </c>
      <c r="K40" s="103" t="s">
        <v>534</v>
      </c>
      <c r="L40" s="103" t="s">
        <v>535</v>
      </c>
      <c r="M40" s="104" t="s">
        <v>536</v>
      </c>
    </row>
    <row r="41" spans="2:13" ht="27.75" customHeight="1" x14ac:dyDescent="0.15">
      <c r="B41" s="1196" t="s">
        <v>30</v>
      </c>
      <c r="C41" s="1197"/>
      <c r="D41" s="105"/>
      <c r="E41" s="1198" t="s">
        <v>31</v>
      </c>
      <c r="F41" s="1198"/>
      <c r="G41" s="1198"/>
      <c r="H41" s="1199"/>
      <c r="I41" s="355">
        <v>4044</v>
      </c>
      <c r="J41" s="356">
        <v>4062</v>
      </c>
      <c r="K41" s="356">
        <v>3879</v>
      </c>
      <c r="L41" s="356">
        <v>4249</v>
      </c>
      <c r="M41" s="357">
        <v>4768</v>
      </c>
    </row>
    <row r="42" spans="2:13" ht="27.75" customHeight="1" x14ac:dyDescent="0.15">
      <c r="B42" s="1186"/>
      <c r="C42" s="1187"/>
      <c r="D42" s="106"/>
      <c r="E42" s="1190" t="s">
        <v>32</v>
      </c>
      <c r="F42" s="1190"/>
      <c r="G42" s="1190"/>
      <c r="H42" s="1191"/>
      <c r="I42" s="358" t="s">
        <v>493</v>
      </c>
      <c r="J42" s="359" t="s">
        <v>493</v>
      </c>
      <c r="K42" s="359" t="s">
        <v>493</v>
      </c>
      <c r="L42" s="359" t="s">
        <v>493</v>
      </c>
      <c r="M42" s="360" t="s">
        <v>493</v>
      </c>
    </row>
    <row r="43" spans="2:13" ht="27.75" customHeight="1" x14ac:dyDescent="0.15">
      <c r="B43" s="1186"/>
      <c r="C43" s="1187"/>
      <c r="D43" s="106"/>
      <c r="E43" s="1190" t="s">
        <v>33</v>
      </c>
      <c r="F43" s="1190"/>
      <c r="G43" s="1190"/>
      <c r="H43" s="1191"/>
      <c r="I43" s="358">
        <v>2718</v>
      </c>
      <c r="J43" s="359">
        <v>2544</v>
      </c>
      <c r="K43" s="359">
        <v>2379</v>
      </c>
      <c r="L43" s="359">
        <v>2229</v>
      </c>
      <c r="M43" s="360">
        <v>2113</v>
      </c>
    </row>
    <row r="44" spans="2:13" ht="27.75" customHeight="1" x14ac:dyDescent="0.15">
      <c r="B44" s="1186"/>
      <c r="C44" s="1187"/>
      <c r="D44" s="106"/>
      <c r="E44" s="1190" t="s">
        <v>34</v>
      </c>
      <c r="F44" s="1190"/>
      <c r="G44" s="1190"/>
      <c r="H44" s="1191"/>
      <c r="I44" s="358" t="s">
        <v>493</v>
      </c>
      <c r="J44" s="359" t="s">
        <v>493</v>
      </c>
      <c r="K44" s="359" t="s">
        <v>493</v>
      </c>
      <c r="L44" s="359" t="s">
        <v>493</v>
      </c>
      <c r="M44" s="360" t="s">
        <v>493</v>
      </c>
    </row>
    <row r="45" spans="2:13" ht="27.75" customHeight="1" x14ac:dyDescent="0.15">
      <c r="B45" s="1186"/>
      <c r="C45" s="1187"/>
      <c r="D45" s="106"/>
      <c r="E45" s="1190" t="s">
        <v>35</v>
      </c>
      <c r="F45" s="1190"/>
      <c r="G45" s="1190"/>
      <c r="H45" s="1191"/>
      <c r="I45" s="358">
        <v>1251</v>
      </c>
      <c r="J45" s="359">
        <v>1077</v>
      </c>
      <c r="K45" s="359">
        <v>1198</v>
      </c>
      <c r="L45" s="359">
        <v>933</v>
      </c>
      <c r="M45" s="360">
        <v>927</v>
      </c>
    </row>
    <row r="46" spans="2:13" ht="27.75" customHeight="1" x14ac:dyDescent="0.15">
      <c r="B46" s="1186"/>
      <c r="C46" s="1187"/>
      <c r="D46" s="107"/>
      <c r="E46" s="1190" t="s">
        <v>36</v>
      </c>
      <c r="F46" s="1190"/>
      <c r="G46" s="1190"/>
      <c r="H46" s="1191"/>
      <c r="I46" s="358" t="s">
        <v>493</v>
      </c>
      <c r="J46" s="359" t="s">
        <v>493</v>
      </c>
      <c r="K46" s="359" t="s">
        <v>493</v>
      </c>
      <c r="L46" s="359" t="s">
        <v>493</v>
      </c>
      <c r="M46" s="360" t="s">
        <v>493</v>
      </c>
    </row>
    <row r="47" spans="2:13" ht="27.75" customHeight="1" x14ac:dyDescent="0.15">
      <c r="B47" s="1186"/>
      <c r="C47" s="1187"/>
      <c r="D47" s="108"/>
      <c r="E47" s="1200" t="s">
        <v>37</v>
      </c>
      <c r="F47" s="1201"/>
      <c r="G47" s="1201"/>
      <c r="H47" s="1202"/>
      <c r="I47" s="358" t="s">
        <v>493</v>
      </c>
      <c r="J47" s="359" t="s">
        <v>493</v>
      </c>
      <c r="K47" s="359" t="s">
        <v>493</v>
      </c>
      <c r="L47" s="359" t="s">
        <v>493</v>
      </c>
      <c r="M47" s="360" t="s">
        <v>493</v>
      </c>
    </row>
    <row r="48" spans="2:13" ht="27.75" customHeight="1" x14ac:dyDescent="0.15">
      <c r="B48" s="1186"/>
      <c r="C48" s="1187"/>
      <c r="D48" s="106"/>
      <c r="E48" s="1190" t="s">
        <v>38</v>
      </c>
      <c r="F48" s="1190"/>
      <c r="G48" s="1190"/>
      <c r="H48" s="1191"/>
      <c r="I48" s="358" t="s">
        <v>493</v>
      </c>
      <c r="J48" s="359" t="s">
        <v>493</v>
      </c>
      <c r="K48" s="359" t="s">
        <v>493</v>
      </c>
      <c r="L48" s="359" t="s">
        <v>493</v>
      </c>
      <c r="M48" s="360" t="s">
        <v>493</v>
      </c>
    </row>
    <row r="49" spans="2:13" ht="27.75" customHeight="1" x14ac:dyDescent="0.15">
      <c r="B49" s="1188"/>
      <c r="C49" s="1189"/>
      <c r="D49" s="106"/>
      <c r="E49" s="1190" t="s">
        <v>39</v>
      </c>
      <c r="F49" s="1190"/>
      <c r="G49" s="1190"/>
      <c r="H49" s="1191"/>
      <c r="I49" s="358" t="s">
        <v>493</v>
      </c>
      <c r="J49" s="359" t="s">
        <v>493</v>
      </c>
      <c r="K49" s="359" t="s">
        <v>493</v>
      </c>
      <c r="L49" s="359" t="s">
        <v>493</v>
      </c>
      <c r="M49" s="360" t="s">
        <v>493</v>
      </c>
    </row>
    <row r="50" spans="2:13" ht="27.75" customHeight="1" x14ac:dyDescent="0.15">
      <c r="B50" s="1184" t="s">
        <v>40</v>
      </c>
      <c r="C50" s="1185"/>
      <c r="D50" s="109"/>
      <c r="E50" s="1190" t="s">
        <v>41</v>
      </c>
      <c r="F50" s="1190"/>
      <c r="G50" s="1190"/>
      <c r="H50" s="1191"/>
      <c r="I50" s="358">
        <v>8459</v>
      </c>
      <c r="J50" s="359">
        <v>8942</v>
      </c>
      <c r="K50" s="359">
        <v>10007</v>
      </c>
      <c r="L50" s="359">
        <v>10780</v>
      </c>
      <c r="M50" s="360">
        <v>11135</v>
      </c>
    </row>
    <row r="51" spans="2:13" ht="27.75" customHeight="1" x14ac:dyDescent="0.15">
      <c r="B51" s="1186"/>
      <c r="C51" s="1187"/>
      <c r="D51" s="106"/>
      <c r="E51" s="1190" t="s">
        <v>42</v>
      </c>
      <c r="F51" s="1190"/>
      <c r="G51" s="1190"/>
      <c r="H51" s="1191"/>
      <c r="I51" s="358">
        <v>33</v>
      </c>
      <c r="J51" s="359">
        <v>21</v>
      </c>
      <c r="K51" s="359">
        <v>14</v>
      </c>
      <c r="L51" s="359">
        <v>8</v>
      </c>
      <c r="M51" s="360">
        <v>5</v>
      </c>
    </row>
    <row r="52" spans="2:13" ht="27.75" customHeight="1" x14ac:dyDescent="0.15">
      <c r="B52" s="1188"/>
      <c r="C52" s="1189"/>
      <c r="D52" s="106"/>
      <c r="E52" s="1190" t="s">
        <v>43</v>
      </c>
      <c r="F52" s="1190"/>
      <c r="G52" s="1190"/>
      <c r="H52" s="1191"/>
      <c r="I52" s="358">
        <v>9079</v>
      </c>
      <c r="J52" s="359">
        <v>8943</v>
      </c>
      <c r="K52" s="359">
        <v>8650</v>
      </c>
      <c r="L52" s="359">
        <v>8542</v>
      </c>
      <c r="M52" s="360">
        <v>8484</v>
      </c>
    </row>
    <row r="53" spans="2:13" ht="27.75" customHeight="1" thickBot="1" x14ac:dyDescent="0.2">
      <c r="B53" s="1192" t="s">
        <v>19</v>
      </c>
      <c r="C53" s="1193"/>
      <c r="D53" s="110"/>
      <c r="E53" s="1194" t="s">
        <v>44</v>
      </c>
      <c r="F53" s="1194"/>
      <c r="G53" s="1194"/>
      <c r="H53" s="1195"/>
      <c r="I53" s="361">
        <v>-9558</v>
      </c>
      <c r="J53" s="362">
        <v>-10223</v>
      </c>
      <c r="K53" s="362">
        <v>-11215</v>
      </c>
      <c r="L53" s="362">
        <v>-11920</v>
      </c>
      <c r="M53" s="363">
        <v>-11816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GvsvTqP8KJaf7tWnfM+tyJTlWQdopVMhw/OWF1KKXw6whqqiM9NGtX2OhlDnAoXhuJR0A2BlxM/F1wSTxoMqQ==" saltValue="gye9QqbbvOCdtOID1irU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534</v>
      </c>
      <c r="G54" s="119" t="s">
        <v>535</v>
      </c>
      <c r="H54" s="120" t="s">
        <v>536</v>
      </c>
    </row>
    <row r="55" spans="2:8" ht="52.5" customHeight="1" x14ac:dyDescent="0.15">
      <c r="B55" s="121"/>
      <c r="C55" s="1211" t="s">
        <v>46</v>
      </c>
      <c r="D55" s="1211"/>
      <c r="E55" s="1212"/>
      <c r="F55" s="122">
        <v>5414</v>
      </c>
      <c r="G55" s="122">
        <v>5042</v>
      </c>
      <c r="H55" s="123">
        <v>4427</v>
      </c>
    </row>
    <row r="56" spans="2:8" ht="52.5" customHeight="1" x14ac:dyDescent="0.15">
      <c r="B56" s="124"/>
      <c r="C56" s="1213" t="s">
        <v>47</v>
      </c>
      <c r="D56" s="1213"/>
      <c r="E56" s="1214"/>
      <c r="F56" s="125">
        <v>777</v>
      </c>
      <c r="G56" s="125">
        <v>781</v>
      </c>
      <c r="H56" s="126">
        <v>787</v>
      </c>
    </row>
    <row r="57" spans="2:8" ht="53.25" customHeight="1" x14ac:dyDescent="0.15">
      <c r="B57" s="124"/>
      <c r="C57" s="1215" t="s">
        <v>48</v>
      </c>
      <c r="D57" s="1215"/>
      <c r="E57" s="1216"/>
      <c r="F57" s="127">
        <v>2915</v>
      </c>
      <c r="G57" s="127">
        <v>4271</v>
      </c>
      <c r="H57" s="128">
        <v>5493</v>
      </c>
    </row>
    <row r="58" spans="2:8" ht="45.75" customHeight="1" x14ac:dyDescent="0.15">
      <c r="B58" s="129"/>
      <c r="C58" s="1203" t="s">
        <v>564</v>
      </c>
      <c r="D58" s="1204"/>
      <c r="E58" s="1205"/>
      <c r="F58" s="130">
        <v>2345</v>
      </c>
      <c r="G58" s="130">
        <v>3345</v>
      </c>
      <c r="H58" s="131">
        <v>4245</v>
      </c>
    </row>
    <row r="59" spans="2:8" ht="45.75" customHeight="1" x14ac:dyDescent="0.15">
      <c r="B59" s="129"/>
      <c r="C59" s="1203" t="s">
        <v>565</v>
      </c>
      <c r="D59" s="1204"/>
      <c r="E59" s="1205"/>
      <c r="F59" s="130" t="s">
        <v>493</v>
      </c>
      <c r="G59" s="130">
        <v>300</v>
      </c>
      <c r="H59" s="131">
        <v>600</v>
      </c>
    </row>
    <row r="60" spans="2:8" ht="45.75" customHeight="1" x14ac:dyDescent="0.15">
      <c r="B60" s="129"/>
      <c r="C60" s="1203" t="s">
        <v>567</v>
      </c>
      <c r="D60" s="1204"/>
      <c r="E60" s="1205"/>
      <c r="F60" s="130">
        <v>71</v>
      </c>
      <c r="G60" s="130">
        <v>101</v>
      </c>
      <c r="H60" s="131">
        <v>171</v>
      </c>
    </row>
    <row r="61" spans="2:8" ht="45.75" customHeight="1" x14ac:dyDescent="0.15">
      <c r="B61" s="129"/>
      <c r="C61" s="1203" t="s">
        <v>566</v>
      </c>
      <c r="D61" s="1204"/>
      <c r="E61" s="1205"/>
      <c r="F61" s="130">
        <v>156</v>
      </c>
      <c r="G61" s="130">
        <v>152</v>
      </c>
      <c r="H61" s="131">
        <v>165</v>
      </c>
    </row>
    <row r="62" spans="2:8" ht="45.75" customHeight="1" thickBot="1" x14ac:dyDescent="0.2">
      <c r="B62" s="132"/>
      <c r="C62" s="1206" t="s">
        <v>568</v>
      </c>
      <c r="D62" s="1207"/>
      <c r="E62" s="1208"/>
      <c r="F62" s="133">
        <v>195</v>
      </c>
      <c r="G62" s="133">
        <v>196</v>
      </c>
      <c r="H62" s="134">
        <v>116</v>
      </c>
    </row>
    <row r="63" spans="2:8" ht="52.5" customHeight="1" thickBot="1" x14ac:dyDescent="0.2">
      <c r="B63" s="135"/>
      <c r="C63" s="1209" t="s">
        <v>49</v>
      </c>
      <c r="D63" s="1209"/>
      <c r="E63" s="1210"/>
      <c r="F63" s="136">
        <v>9107</v>
      </c>
      <c r="G63" s="136">
        <v>10094</v>
      </c>
      <c r="H63" s="137">
        <v>10706</v>
      </c>
    </row>
    <row r="64" spans="2:8" x14ac:dyDescent="0.15"/>
  </sheetData>
  <sheetProtection algorithmName="SHA-512" hashValue="wm9/UFkX9t1bcvjnI1DE7lvB18Mv3FYx12UvERBAqE5fRPIaXV17c4to2Letl4UUfj2SFWaFl+ThsAtDx81nyw==" saltValue="8fbZt0JVUDGYNNpJ7Tm/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531</v>
      </c>
      <c r="G2" s="151"/>
      <c r="H2" s="152"/>
    </row>
    <row r="3" spans="1:8" x14ac:dyDescent="0.15">
      <c r="A3" s="148" t="s">
        <v>524</v>
      </c>
      <c r="B3" s="153"/>
      <c r="C3" s="154"/>
      <c r="D3" s="155">
        <v>75491</v>
      </c>
      <c r="E3" s="156"/>
      <c r="F3" s="157">
        <v>51264</v>
      </c>
      <c r="G3" s="158"/>
      <c r="H3" s="159"/>
    </row>
    <row r="4" spans="1:8" x14ac:dyDescent="0.15">
      <c r="A4" s="160"/>
      <c r="B4" s="161"/>
      <c r="C4" s="162"/>
      <c r="D4" s="163">
        <v>61376</v>
      </c>
      <c r="E4" s="164"/>
      <c r="F4" s="165">
        <v>26040</v>
      </c>
      <c r="G4" s="166"/>
      <c r="H4" s="167"/>
    </row>
    <row r="5" spans="1:8" x14ac:dyDescent="0.15">
      <c r="A5" s="148" t="s">
        <v>526</v>
      </c>
      <c r="B5" s="153"/>
      <c r="C5" s="154"/>
      <c r="D5" s="155">
        <v>76907</v>
      </c>
      <c r="E5" s="156"/>
      <c r="F5" s="157">
        <v>52068</v>
      </c>
      <c r="G5" s="158"/>
      <c r="H5" s="159"/>
    </row>
    <row r="6" spans="1:8" x14ac:dyDescent="0.15">
      <c r="A6" s="160"/>
      <c r="B6" s="161"/>
      <c r="C6" s="162"/>
      <c r="D6" s="163">
        <v>62875</v>
      </c>
      <c r="E6" s="164"/>
      <c r="F6" s="165">
        <v>26936</v>
      </c>
      <c r="G6" s="166"/>
      <c r="H6" s="167"/>
    </row>
    <row r="7" spans="1:8" x14ac:dyDescent="0.15">
      <c r="A7" s="148" t="s">
        <v>527</v>
      </c>
      <c r="B7" s="153"/>
      <c r="C7" s="154"/>
      <c r="D7" s="155">
        <v>33453</v>
      </c>
      <c r="E7" s="156"/>
      <c r="F7" s="157">
        <v>47161</v>
      </c>
      <c r="G7" s="158"/>
      <c r="H7" s="159"/>
    </row>
    <row r="8" spans="1:8" x14ac:dyDescent="0.15">
      <c r="A8" s="160"/>
      <c r="B8" s="161"/>
      <c r="C8" s="162"/>
      <c r="D8" s="163">
        <v>23626</v>
      </c>
      <c r="E8" s="164"/>
      <c r="F8" s="165">
        <v>24595</v>
      </c>
      <c r="G8" s="166"/>
      <c r="H8" s="167"/>
    </row>
    <row r="9" spans="1:8" x14ac:dyDescent="0.15">
      <c r="A9" s="148" t="s">
        <v>528</v>
      </c>
      <c r="B9" s="153"/>
      <c r="C9" s="154"/>
      <c r="D9" s="155">
        <v>39788</v>
      </c>
      <c r="E9" s="156"/>
      <c r="F9" s="157">
        <v>43423</v>
      </c>
      <c r="G9" s="158"/>
      <c r="H9" s="159"/>
    </row>
    <row r="10" spans="1:8" x14ac:dyDescent="0.15">
      <c r="A10" s="160"/>
      <c r="B10" s="161"/>
      <c r="C10" s="162"/>
      <c r="D10" s="163">
        <v>33999</v>
      </c>
      <c r="E10" s="164"/>
      <c r="F10" s="165">
        <v>22207</v>
      </c>
      <c r="G10" s="166"/>
      <c r="H10" s="167"/>
    </row>
    <row r="11" spans="1:8" x14ac:dyDescent="0.15">
      <c r="A11" s="148" t="s">
        <v>529</v>
      </c>
      <c r="B11" s="153"/>
      <c r="C11" s="154"/>
      <c r="D11" s="155">
        <v>53988</v>
      </c>
      <c r="E11" s="156"/>
      <c r="F11" s="157">
        <v>45265</v>
      </c>
      <c r="G11" s="158"/>
      <c r="H11" s="159"/>
    </row>
    <row r="12" spans="1:8" x14ac:dyDescent="0.15">
      <c r="A12" s="160"/>
      <c r="B12" s="161"/>
      <c r="C12" s="168"/>
      <c r="D12" s="163">
        <v>44957</v>
      </c>
      <c r="E12" s="164"/>
      <c r="F12" s="165">
        <v>22600</v>
      </c>
      <c r="G12" s="166"/>
      <c r="H12" s="167"/>
    </row>
    <row r="13" spans="1:8" x14ac:dyDescent="0.15">
      <c r="A13" s="148"/>
      <c r="B13" s="153"/>
      <c r="C13" s="169"/>
      <c r="D13" s="170">
        <v>55925</v>
      </c>
      <c r="E13" s="171"/>
      <c r="F13" s="172">
        <v>47836</v>
      </c>
      <c r="G13" s="173"/>
      <c r="H13" s="159"/>
    </row>
    <row r="14" spans="1:8" x14ac:dyDescent="0.15">
      <c r="A14" s="160"/>
      <c r="B14" s="161"/>
      <c r="C14" s="162"/>
      <c r="D14" s="163">
        <v>45367</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9.64</v>
      </c>
      <c r="C19" s="174">
        <f>ROUND(VALUE(SUBSTITUTE(実質収支比率等に係る経年分析!G$48,"▲","-")),2)</f>
        <v>7.12</v>
      </c>
      <c r="D19" s="174">
        <f>ROUND(VALUE(SUBSTITUTE(実質収支比率等に係る経年分析!H$48,"▲","-")),2)</f>
        <v>9.16</v>
      </c>
      <c r="E19" s="174">
        <f>ROUND(VALUE(SUBSTITUTE(実質収支比率等に係る経年分析!I$48,"▲","-")),2)</f>
        <v>5.81</v>
      </c>
      <c r="F19" s="174">
        <f>ROUND(VALUE(SUBSTITUTE(実質収支比率等に係る経年分析!J$48,"▲","-")),2)</f>
        <v>8.64</v>
      </c>
    </row>
    <row r="20" spans="1:11" x14ac:dyDescent="0.15">
      <c r="A20" s="174" t="s">
        <v>53</v>
      </c>
      <c r="B20" s="174">
        <f>ROUND(VALUE(SUBSTITUTE(実質収支比率等に係る経年分析!F$47,"▲","-")),2)</f>
        <v>74.819999999999993</v>
      </c>
      <c r="C20" s="174">
        <f>ROUND(VALUE(SUBSTITUTE(実質収支比率等に係る経年分析!G$47,"▲","-")),2)</f>
        <v>71.97</v>
      </c>
      <c r="D20" s="174">
        <f>ROUND(VALUE(SUBSTITUTE(実質収支比率等に係る経年分析!H$47,"▲","-")),2)</f>
        <v>74.78</v>
      </c>
      <c r="E20" s="174">
        <f>ROUND(VALUE(SUBSTITUTE(実質収支比率等に係る経年分析!I$47,"▲","-")),2)</f>
        <v>71.95</v>
      </c>
      <c r="F20" s="174">
        <f>ROUND(VALUE(SUBSTITUTE(実質収支比率等に係る経年分析!J$47,"▲","-")),2)</f>
        <v>61.95</v>
      </c>
    </row>
    <row r="21" spans="1:11" x14ac:dyDescent="0.15">
      <c r="A21" s="174" t="s">
        <v>54</v>
      </c>
      <c r="B21" s="174">
        <f>IF(ISNUMBER(VALUE(SUBSTITUTE(実質収支比率等に係る経年分析!F$49,"▲","-"))),ROUND(VALUE(SUBSTITUTE(実質収支比率等に係る経年分析!F$49,"▲","-")),2),NA())</f>
        <v>-5.5</v>
      </c>
      <c r="C21" s="174">
        <f>IF(ISNUMBER(VALUE(SUBSTITUTE(実質収支比率等に係る経年分析!G$49,"▲","-"))),ROUND(VALUE(SUBSTITUTE(実質収支比率等に係る経年分析!G$49,"▲","-")),2),NA())</f>
        <v>-8.8800000000000008</v>
      </c>
      <c r="D21" s="174">
        <f>IF(ISNUMBER(VALUE(SUBSTITUTE(実質収支比率等に係る経年分析!H$49,"▲","-"))),ROUND(VALUE(SUBSTITUTE(実質収支比率等に係る経年分析!H$49,"▲","-")),2),NA())</f>
        <v>2.66</v>
      </c>
      <c r="E21" s="174">
        <f>IF(ISNUMBER(VALUE(SUBSTITUTE(実質収支比率等に係る経年分析!I$49,"▲","-"))),ROUND(VALUE(SUBSTITUTE(実質収支比率等に係る経年分析!I$49,"▲","-")),2),NA())</f>
        <v>-17.52</v>
      </c>
      <c r="F21" s="174">
        <f>IF(ISNUMBER(VALUE(SUBSTITUTE(実質収支比率等に係る経年分析!J$49,"▲","-"))),ROUND(VALUE(SUBSTITUTE(実質収支比率等に係る経年分析!J$49,"▲","-")),2),NA())</f>
        <v>-10.56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0.12</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介護老人保健施設事業会計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v>
      </c>
    </row>
    <row r="36" spans="1:16" x14ac:dyDescent="0.15">
      <c r="A36" s="175" t="str">
        <f>IF(連結実質赤字比率に係る赤字・黒字の構成分析!C$34="",NA(),連結実質赤字比率に係る赤字・黒字の構成分析!C$34)</f>
        <v>国民健康保険陶病院事業会計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36.799999999999997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34.950000000000003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35.15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754</v>
      </c>
      <c r="E42" s="176"/>
      <c r="F42" s="176"/>
      <c r="G42" s="176">
        <f>'実質公債費比率（分子）の構造'!L$52</f>
        <v>756</v>
      </c>
      <c r="H42" s="176"/>
      <c r="I42" s="176"/>
      <c r="J42" s="176">
        <f>'実質公債費比率（分子）の構造'!M$52</f>
        <v>778</v>
      </c>
      <c r="K42" s="176"/>
      <c r="L42" s="176"/>
      <c r="M42" s="176">
        <f>'実質公債費比率（分子）の構造'!N$52</f>
        <v>744</v>
      </c>
      <c r="N42" s="176"/>
      <c r="O42" s="176"/>
      <c r="P42" s="176">
        <f>'実質公債費比率（分子）の構造'!O$52</f>
        <v>728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3</v>
      </c>
      <c r="I44" s="176"/>
      <c r="J44" s="176"/>
      <c r="K44" s="176">
        <f>'実質公債費比率（分子）の構造'!N$50</f>
        <v>3</v>
      </c>
      <c r="L44" s="176"/>
      <c r="M44" s="176"/>
      <c r="N44" s="176">
        <f>'実質公債費比率（分子）の構造'!O$50</f>
        <v>11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257</v>
      </c>
      <c r="C46" s="176"/>
      <c r="D46" s="176"/>
      <c r="E46" s="176">
        <f>'実質公債費比率（分子）の構造'!L$48</f>
        <v>262</v>
      </c>
      <c r="F46" s="176"/>
      <c r="G46" s="176"/>
      <c r="H46" s="176">
        <f>'実質公債費比率（分子）の構造'!M$48</f>
        <v>268</v>
      </c>
      <c r="I46" s="176"/>
      <c r="J46" s="176"/>
      <c r="K46" s="176">
        <f>'実質公債費比率（分子）の構造'!N$48</f>
        <v>271</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345</v>
      </c>
      <c r="C49" s="176"/>
      <c r="D49" s="176"/>
      <c r="E49" s="176">
        <f>'実質公債費比率（分子）の構造'!L$45</f>
        <v>337</v>
      </c>
      <c r="F49" s="176"/>
      <c r="G49" s="176"/>
      <c r="H49" s="176">
        <f>'実質公債費比率（分子）の構造'!M$45</f>
        <v>361</v>
      </c>
      <c r="I49" s="176"/>
      <c r="J49" s="176"/>
      <c r="K49" s="176">
        <f>'実質公債費比率（分子）の構造'!N$45</f>
        <v>301</v>
      </c>
      <c r="L49" s="176"/>
      <c r="M49" s="176"/>
      <c r="N49" s="176">
        <f>'実質公債費比率（分子）の構造'!O$45</f>
        <v>317</v>
      </c>
      <c r="O49" s="176"/>
      <c r="P49" s="176"/>
    </row>
    <row r="50" spans="1:16" x14ac:dyDescent="0.15">
      <c r="A50" s="176" t="s">
        <v>67</v>
      </c>
      <c r="B50" s="176" t="e">
        <f>NA()</f>
        <v>#N/A</v>
      </c>
      <c r="C50" s="176">
        <f>IF(ISNUMBER('実質公債費比率（分子）の構造'!K$53),'実質公債費比率（分子）の構造'!K$53,NA())</f>
        <v>-149</v>
      </c>
      <c r="D50" s="176" t="e">
        <f>NA()</f>
        <v>#N/A</v>
      </c>
      <c r="E50" s="176" t="e">
        <f>NA()</f>
        <v>#N/A</v>
      </c>
      <c r="F50" s="176">
        <f>IF(ISNUMBER('実質公債費比率（分子）の構造'!L$53),'実質公債費比率（分子）の構造'!L$53,NA())</f>
        <v>-155</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-169</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9079</v>
      </c>
      <c r="E56" s="175"/>
      <c r="F56" s="175"/>
      <c r="G56" s="175">
        <f>'将来負担比率（分子）の構造'!J$52</f>
        <v>8943</v>
      </c>
      <c r="H56" s="175"/>
      <c r="I56" s="175"/>
      <c r="J56" s="175">
        <f>'将来負担比率（分子）の構造'!K$52</f>
        <v>8650</v>
      </c>
      <c r="K56" s="175"/>
      <c r="L56" s="175"/>
      <c r="M56" s="175">
        <f>'将来負担比率（分子）の構造'!L$52</f>
        <v>8542</v>
      </c>
      <c r="N56" s="175"/>
      <c r="O56" s="175"/>
      <c r="P56" s="175">
        <f>'将来負担比率（分子）の構造'!M$52</f>
        <v>8484</v>
      </c>
    </row>
    <row r="57" spans="1:16" x14ac:dyDescent="0.15">
      <c r="A57" s="175" t="s">
        <v>42</v>
      </c>
      <c r="B57" s="175"/>
      <c r="C57" s="175"/>
      <c r="D57" s="175">
        <f>'将来負担比率（分子）の構造'!I$51</f>
        <v>33</v>
      </c>
      <c r="E57" s="175"/>
      <c r="F57" s="175"/>
      <c r="G57" s="175">
        <f>'将来負担比率（分子）の構造'!J$51</f>
        <v>21</v>
      </c>
      <c r="H57" s="175"/>
      <c r="I57" s="175"/>
      <c r="J57" s="175">
        <f>'将来負担比率（分子）の構造'!K$51</f>
        <v>14</v>
      </c>
      <c r="K57" s="175"/>
      <c r="L57" s="175"/>
      <c r="M57" s="175">
        <f>'将来負担比率（分子）の構造'!L$51</f>
        <v>8</v>
      </c>
      <c r="N57" s="175"/>
      <c r="O57" s="175"/>
      <c r="P57" s="175">
        <f>'将来負担比率（分子）の構造'!M$51</f>
        <v>5</v>
      </c>
    </row>
    <row r="58" spans="1:16" x14ac:dyDescent="0.15">
      <c r="A58" s="175" t="s">
        <v>41</v>
      </c>
      <c r="B58" s="175"/>
      <c r="C58" s="175"/>
      <c r="D58" s="175">
        <f>'将来負担比率（分子）の構造'!I$50</f>
        <v>8459</v>
      </c>
      <c r="E58" s="175"/>
      <c r="F58" s="175"/>
      <c r="G58" s="175">
        <f>'将来負担比率（分子）の構造'!J$50</f>
        <v>8942</v>
      </c>
      <c r="H58" s="175"/>
      <c r="I58" s="175"/>
      <c r="J58" s="175">
        <f>'将来負担比率（分子）の構造'!K$50</f>
        <v>10007</v>
      </c>
      <c r="K58" s="175"/>
      <c r="L58" s="175"/>
      <c r="M58" s="175">
        <f>'将来負担比率（分子）の構造'!L$50</f>
        <v>10780</v>
      </c>
      <c r="N58" s="175"/>
      <c r="O58" s="175"/>
      <c r="P58" s="175">
        <f>'将来負担比率（分子）の構造'!M$50</f>
        <v>11135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1251</v>
      </c>
      <c r="C62" s="175"/>
      <c r="D62" s="175"/>
      <c r="E62" s="175">
        <f>'将来負担比率（分子）の構造'!J$45</f>
        <v>1077</v>
      </c>
      <c r="F62" s="175"/>
      <c r="G62" s="175"/>
      <c r="H62" s="175">
        <f>'将来負担比率（分子）の構造'!K$45</f>
        <v>1198</v>
      </c>
      <c r="I62" s="175"/>
      <c r="J62" s="175"/>
      <c r="K62" s="175">
        <f>'将来負担比率（分子）の構造'!L$45</f>
        <v>933</v>
      </c>
      <c r="L62" s="175"/>
      <c r="M62" s="175"/>
      <c r="N62" s="175">
        <f>'将来負担比率（分子）の構造'!M$45</f>
        <v>927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2718</v>
      </c>
      <c r="C64" s="175"/>
      <c r="D64" s="175"/>
      <c r="E64" s="175">
        <f>'将来負担比率（分子）の構造'!J$43</f>
        <v>2544</v>
      </c>
      <c r="F64" s="175"/>
      <c r="G64" s="175"/>
      <c r="H64" s="175">
        <f>'将来負担比率（分子）の構造'!K$43</f>
        <v>2379</v>
      </c>
      <c r="I64" s="175"/>
      <c r="J64" s="175"/>
      <c r="K64" s="175">
        <f>'将来負担比率（分子）の構造'!L$43</f>
        <v>2229</v>
      </c>
      <c r="L64" s="175"/>
      <c r="M64" s="175"/>
      <c r="N64" s="175">
        <f>'将来負担比率（分子）の構造'!M$43</f>
        <v>2113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4044</v>
      </c>
      <c r="C66" s="175"/>
      <c r="D66" s="175"/>
      <c r="E66" s="175">
        <f>'将来負担比率（分子）の構造'!J$41</f>
        <v>4062</v>
      </c>
      <c r="F66" s="175"/>
      <c r="G66" s="175"/>
      <c r="H66" s="175">
        <f>'将来負担比率（分子）の構造'!K$41</f>
        <v>3879</v>
      </c>
      <c r="I66" s="175"/>
      <c r="J66" s="175"/>
      <c r="K66" s="175">
        <f>'将来負担比率（分子）の構造'!L$41</f>
        <v>4249</v>
      </c>
      <c r="L66" s="175"/>
      <c r="M66" s="175"/>
      <c r="N66" s="175">
        <f>'将来負担比率（分子）の構造'!M$41</f>
        <v>4768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5414</v>
      </c>
      <c r="C72" s="179">
        <f>基金残高に係る経年分析!G55</f>
        <v>5042</v>
      </c>
      <c r="D72" s="179">
        <f>基金残高に係る経年分析!H55</f>
        <v>4427</v>
      </c>
    </row>
    <row r="73" spans="1:16" x14ac:dyDescent="0.15">
      <c r="A73" s="178" t="s">
        <v>74</v>
      </c>
      <c r="B73" s="179">
        <f>基金残高に係る経年分析!F56</f>
        <v>777</v>
      </c>
      <c r="C73" s="179">
        <f>基金残高に係る経年分析!G56</f>
        <v>781</v>
      </c>
      <c r="D73" s="179">
        <f>基金残高に係る経年分析!H56</f>
        <v>787</v>
      </c>
    </row>
    <row r="74" spans="1:16" x14ac:dyDescent="0.15">
      <c r="A74" s="178" t="s">
        <v>75</v>
      </c>
      <c r="B74" s="179">
        <f>基金残高に係る経年分析!F57</f>
        <v>2915</v>
      </c>
      <c r="C74" s="179">
        <f>基金残高に係る経年分析!G57</f>
        <v>4271</v>
      </c>
      <c r="D74" s="179">
        <f>基金残高に係る経年分析!H57</f>
        <v>5493</v>
      </c>
    </row>
  </sheetData>
  <sheetProtection algorithmName="SHA-512" hashValue="w1w1s9SylI21PeawP8pyDJ9hPuxL1OFXf3FUPA/pMlXlJmGuHKPhbp36jN8hrs9caz3+IZrCDli+FUGr5Am1vA==" saltValue="UtS1AjhsU1Yg/J6BBkHt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綾川町</cp:lastModifiedBy>
  <cp:lastPrinted>2025-03-10T22:51:15Z</cp:lastPrinted>
  <dcterms:created xsi:type="dcterms:W3CDTF">2025-02-19T04:32:05Z</dcterms:created>
  <dcterms:modified xsi:type="dcterms:W3CDTF">2025-03-11T04:14:16Z</dcterms:modified>
  <cp:category/>
</cp:coreProperties>
</file>